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epay" sheetId="1" r:id="rId4"/>
    <sheet state="visible" name="Postpay" sheetId="2" r:id="rId5"/>
    <sheet state="visible" name="Tax Breakdown" sheetId="3" r:id="rId6"/>
    <sheet state="visible" name="Tax by Province" sheetId="4" r:id="rId7"/>
  </sheets>
  <definedNames>
    <definedName name="_WORLDOX">#REF!</definedName>
    <definedName localSheetId="2" name="_WORLDOX">'Tax Breakdown'!$J$35</definedName>
  </definedNames>
  <calcPr/>
  <extLst>
    <ext uri="GoogleSheetsCustomDataVersion2">
      <go:sheetsCustomData xmlns:go="http://customooxmlschemas.google.com/" r:id="rId8" roundtripDataChecksum="T9QXQsimjTKWtMFyE4f/HHBWLLzTjJVFkoDlppoAMbU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15">
      <text>
        <t xml:space="preserve">This number is rounded up only for this cell. The correct percentage can be found on cell D35
======</t>
      </text>
    </comment>
    <comment authorId="0" ref="C36">
      <text>
        <t xml:space="preserve">See cell C15
======</t>
      </text>
    </comment>
    <comment authorId="0" ref="C37">
      <text>
        <t xml:space="preserve">See cell C16
======</t>
      </text>
    </comment>
    <comment authorId="0" ref="C38">
      <text>
        <t xml:space="preserve">This fee is a one-time charge imposed by MasterCard to issue prepaid cards per plan member/employee. This is not a recurring charge and will only be seen again if the card is lost or stolen and will need to be replaced. 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17">
      <text>
        <t xml:space="preserve">Separate from PEPM (Per Employee, Per Month) fees. Please find PEPM fees below in Section 2.
======</t>
      </text>
    </comment>
    <comment authorId="0" ref="C40">
      <text>
        <t xml:space="preserve">See cell C16
======</t>
      </text>
    </comment>
    <comment authorId="0" ref="C41">
      <text>
        <t xml:space="preserve">See cell C17
======</t>
      </text>
    </comment>
  </commentList>
</comments>
</file>

<file path=xl/sharedStrings.xml><?xml version="1.0" encoding="utf-8"?>
<sst xmlns="http://schemas.openxmlformats.org/spreadsheetml/2006/main" count="154" uniqueCount="96">
  <si>
    <t>Prepaid Credit Card Quote</t>
  </si>
  <si>
    <t xml:space="preserve">Company Name: </t>
  </si>
  <si>
    <t xml:space="preserve">Advisor: </t>
  </si>
  <si>
    <t>Enter Class #1 Annual Contribution Amount - HSA</t>
  </si>
  <si>
    <t>Enter Class #1 Number of Employees</t>
  </si>
  <si>
    <t>Enter Class #2 Annual Contribution Amount - HSA</t>
  </si>
  <si>
    <t>Enter Class #2 Number of Employees</t>
  </si>
  <si>
    <t>Enter Class #3 Annual Contribution Amount - HSA</t>
  </si>
  <si>
    <t>Enter Class #3 Number of Employees</t>
  </si>
  <si>
    <t>Enter Class #4 Annual Contribution Amount  - HSA</t>
  </si>
  <si>
    <t>Enter Class #4 Number of Employees</t>
  </si>
  <si>
    <r>
      <rPr>
        <rFont val="Montserrat"/>
        <color rgb="FF000000"/>
        <sz val="8.0"/>
      </rPr>
      <t xml:space="preserve">Enter Class #5 Annual Contribution Amount - </t>
    </r>
    <r>
      <rPr>
        <rFont val="Montserrat"/>
        <b/>
        <color rgb="FF000000"/>
        <sz val="8.0"/>
      </rPr>
      <t>WSA</t>
    </r>
  </si>
  <si>
    <t>Enter Class #5 Number of Employees</t>
  </si>
  <si>
    <t>Enter Admin Fee Percentage</t>
  </si>
  <si>
    <t>Enter Company's Province of Registration</t>
  </si>
  <si>
    <t>ON</t>
  </si>
  <si>
    <t>Monthly Program Fee Per Employee</t>
  </si>
  <si>
    <t>Enter Plan Member's Province of Residence</t>
  </si>
  <si>
    <t>Enter Service Charge / Setup Fees</t>
  </si>
  <si>
    <r>
      <rPr>
        <rFont val="Montserrat"/>
        <b/>
        <color rgb="FF4C5561"/>
        <sz val="9.0"/>
      </rPr>
      <t xml:space="preserve">Section 1 </t>
    </r>
    <r>
      <rPr>
        <rFont val="Montserrat"/>
        <b/>
        <color rgb="FF8591A2"/>
        <sz val="7.0"/>
      </rPr>
      <t>Funding for Employees</t>
    </r>
  </si>
  <si>
    <t>Class Number &amp; Label</t>
  </si>
  <si>
    <t>Number</t>
  </si>
  <si>
    <t>Contribution</t>
  </si>
  <si>
    <t>Premium Tax</t>
  </si>
  <si>
    <t>Retail Sales Tax</t>
  </si>
  <si>
    <t>Amount</t>
  </si>
  <si>
    <t>Class #1 - HSA</t>
  </si>
  <si>
    <t>Class #2 - HSA</t>
  </si>
  <si>
    <t>Class #3 - HSA</t>
  </si>
  <si>
    <t>Class #4 - HSA</t>
  </si>
  <si>
    <t>Class #5 - WSA</t>
  </si>
  <si>
    <t>Sub-Total</t>
  </si>
  <si>
    <t>WSA is not subject to PT and RST</t>
  </si>
  <si>
    <t xml:space="preserve">HSA is subject to Premium Tax and Retail Sales Tax and being calculated based on employees residency;  </t>
  </si>
  <si>
    <t>Retail Sales Tax only applies to the employees who reside in Ontario ( 8%) and Quebec (9%)</t>
  </si>
  <si>
    <t>Premium Tax applies only to the employees who reside in Ontario ( 2%), Quebec (3.48%) and Newfoundland and Labrador (5%)</t>
  </si>
  <si>
    <r>
      <rPr>
        <rFont val="Montserrat"/>
        <b/>
        <color rgb="FF4C5561"/>
        <sz val="9.0"/>
      </rPr>
      <t xml:space="preserve">Section 2 </t>
    </r>
    <r>
      <rPr>
        <rFont val="Montserrat"/>
        <b/>
        <color rgb="FF8591A2"/>
        <sz val="7.0"/>
      </rPr>
      <t>Fees</t>
    </r>
  </si>
  <si>
    <t>Fee Type</t>
  </si>
  <si>
    <t>Qty or Rate</t>
  </si>
  <si>
    <t xml:space="preserve">Qty Total </t>
  </si>
  <si>
    <t>GST / HST</t>
  </si>
  <si>
    <t>Admin Fee</t>
  </si>
  <si>
    <t>Monthly Program Fee</t>
  </si>
  <si>
    <t xml:space="preserve">Prepaid Credit Card Issuance Fee Per Employee </t>
  </si>
  <si>
    <t>Set Up Fees</t>
  </si>
  <si>
    <t>Taxes imposed on Administration Fee are based on the company's province of registration.</t>
  </si>
  <si>
    <t>Net Amount (before Taxes)</t>
  </si>
  <si>
    <t>Taxes</t>
  </si>
  <si>
    <t>Total</t>
  </si>
  <si>
    <t>Postpay Claim Cost Quote</t>
  </si>
  <si>
    <t>Enter Class #1 Annual Contribution Amount- HSA</t>
  </si>
  <si>
    <t>Enter Class #4 Annual Contribution Amount - HSA</t>
  </si>
  <si>
    <r>
      <rPr>
        <rFont val="Montserrat"/>
        <color rgb="FF000000"/>
        <sz val="8.0"/>
      </rPr>
      <t xml:space="preserve">Enter Class #5 Annual Contribution Amount - </t>
    </r>
    <r>
      <rPr>
        <rFont val="Montserrat"/>
        <b/>
        <color rgb="FF000000"/>
        <sz val="8.0"/>
      </rPr>
      <t>WSA</t>
    </r>
  </si>
  <si>
    <r>
      <rPr>
        <rFont val="Montserrat"/>
        <b/>
        <color rgb="FF4C5561"/>
        <sz val="9.0"/>
      </rPr>
      <t xml:space="preserve">Section 1 </t>
    </r>
    <r>
      <rPr>
        <rFont val="Montserrat"/>
        <b/>
        <color rgb="FF8591A2"/>
        <sz val="7.0"/>
      </rPr>
      <t>Funding for Employees</t>
    </r>
  </si>
  <si>
    <t>Number¹</t>
  </si>
  <si>
    <t>Claims</t>
  </si>
  <si>
    <t>Retail Sales Tax²</t>
  </si>
  <si>
    <r>
      <rPr>
        <rFont val="Montserrat"/>
        <b/>
        <color rgb="FF4C5561"/>
        <sz val="9.0"/>
      </rPr>
      <t xml:space="preserve">Section 2 </t>
    </r>
    <r>
      <rPr>
        <rFont val="Montserrat"/>
        <b/>
        <color rgb="FF8591A2"/>
        <sz val="7.0"/>
      </rPr>
      <t>Fees</t>
    </r>
  </si>
  <si>
    <t>PEPM Admin Fee</t>
  </si>
  <si>
    <t>Setup Fees</t>
  </si>
  <si>
    <t>Table of Sales Tax Rates in Canada by Province (HSA)</t>
  </si>
  <si>
    <t>GST/HST</t>
  </si>
  <si>
    <t>PST</t>
  </si>
  <si>
    <t xml:space="preserve">RST </t>
  </si>
  <si>
    <t>Insurance Premium Tax</t>
  </si>
  <si>
    <t xml:space="preserve">Charged on </t>
  </si>
  <si>
    <t>On Claim Amt</t>
  </si>
  <si>
    <t>BC</t>
  </si>
  <si>
    <t>AB</t>
  </si>
  <si>
    <t>SK</t>
  </si>
  <si>
    <t>MB</t>
  </si>
  <si>
    <t>NB</t>
  </si>
  <si>
    <t>NS</t>
  </si>
  <si>
    <t>PE</t>
  </si>
  <si>
    <t xml:space="preserve"> </t>
  </si>
  <si>
    <t>NF</t>
  </si>
  <si>
    <t>YT</t>
  </si>
  <si>
    <t>NT</t>
  </si>
  <si>
    <t>NU</t>
  </si>
  <si>
    <t>QC</t>
  </si>
  <si>
    <t>1. Retail Sales Tax is calculated for employees residing in Ontario (8%) or employees residing in Quebec (9%)</t>
  </si>
  <si>
    <t>2- Insurance Premium Tax is calculated for for employees residing in Ontario (2%) , employees residing in Quebec (3.30%) and Newfoundland and Labrador (5%)</t>
  </si>
  <si>
    <t>3. Taxes imposed on Administration Fee are based on the company's province of registration.</t>
  </si>
  <si>
    <t>Tax Rate Calculator</t>
  </si>
  <si>
    <t>Enter Claim Amount/ Contributions</t>
  </si>
  <si>
    <t>Claim Amount/ Contributions</t>
  </si>
  <si>
    <t>Admin fee</t>
  </si>
  <si>
    <t>GST/HST on Admin fee</t>
  </si>
  <si>
    <t>RST on claim amount/ Contributions</t>
  </si>
  <si>
    <t>RST on Admin fee</t>
  </si>
  <si>
    <t>Insurance Premium Tax on Admin Fee</t>
  </si>
  <si>
    <t>Insurance Premium Tax on Claim/ Contributions</t>
  </si>
  <si>
    <t>Total Taxes Payable</t>
  </si>
  <si>
    <t>TOTAL Cost to Business</t>
  </si>
  <si>
    <t>Cost of Admin + Tax</t>
  </si>
  <si>
    <t>% of Claim Amount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</si>
</sst>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_-&quot;$&quot;* #,##0_-;\-&quot;$&quot;* #,##0_-;_-&quot;$&quot;* &quot;-&quot;??_-;_-@"/>
    <numFmt numFmtId="165" formatCode="&quot;$&quot;#,##0.00"/>
    <numFmt numFmtId="166" formatCode="&quot;$&quot;#,##0.00;[Red]&quot;$&quot;#,##0.00"/>
    <numFmt numFmtId="167" formatCode="&quot;$&quot;#,##0"/>
    <numFmt numFmtId="168" formatCode="0.0%"/>
  </numFmts>
  <fonts count="49">
    <font>
      <sz val="11.0"/>
      <color theme="1"/>
      <name val="Calibri"/>
      <scheme val="minor"/>
    </font>
    <font>
      <b/>
      <sz val="24.0"/>
      <color theme="1"/>
      <name val="Montserrat"/>
    </font>
    <font>
      <sz val="11.0"/>
      <color theme="1"/>
      <name val="Montserrat"/>
    </font>
    <font>
      <b/>
      <sz val="12.0"/>
      <color rgb="FF000000"/>
      <name val="Montserrat"/>
    </font>
    <font/>
    <font>
      <b/>
      <sz val="11.0"/>
      <color theme="1"/>
      <name val="Montserrat"/>
    </font>
    <font>
      <sz val="8.0"/>
      <color rgb="FF000000"/>
      <name val="Montserrat"/>
    </font>
    <font>
      <sz val="12.0"/>
      <color rgb="FF000000"/>
      <name val="Montserrat"/>
    </font>
    <font>
      <b/>
      <sz val="10.0"/>
      <color rgb="FF000000"/>
      <name val="Montserrat"/>
    </font>
    <font>
      <b/>
      <sz val="10.0"/>
      <color theme="1"/>
      <name val="Montserrat"/>
    </font>
    <font>
      <b/>
      <sz val="8.0"/>
      <color theme="1"/>
      <name val="Montserrat"/>
    </font>
    <font>
      <sz val="8.0"/>
      <color theme="1"/>
      <name val="Montserrat"/>
    </font>
    <font>
      <sz val="12.0"/>
      <color theme="1"/>
      <name val="Montserrat"/>
    </font>
    <font>
      <b/>
      <sz val="9.0"/>
      <color rgb="FF4C5561"/>
      <name val="Montserrat"/>
    </font>
    <font>
      <sz val="8.0"/>
      <color rgb="FF4C5561"/>
      <name val="Montserrat"/>
    </font>
    <font>
      <sz val="8.0"/>
      <color rgb="FF3B434F"/>
      <name val="Montserrat"/>
    </font>
    <font>
      <sz val="11.0"/>
      <color rgb="FFFF0000"/>
      <name val="Montserrat"/>
    </font>
    <font>
      <b/>
      <sz val="12.0"/>
      <color rgb="FF1A92E8"/>
      <name val="Montserrat"/>
    </font>
    <font>
      <sz val="11.0"/>
      <color rgb="FF000000"/>
      <name val="Roboto"/>
    </font>
    <font>
      <sz val="24.0"/>
      <color theme="1"/>
      <name val="Montserrat"/>
    </font>
    <font>
      <sz val="22.0"/>
      <color rgb="FF000000"/>
      <name val="Montserrat"/>
    </font>
    <font>
      <sz val="6.0"/>
      <color rgb="FF3B434F"/>
      <name val="Montserrat"/>
    </font>
    <font>
      <sz val="6.0"/>
      <color theme="1"/>
      <name val="Montserrat"/>
    </font>
    <font>
      <b/>
      <sz val="14.0"/>
      <color theme="1"/>
      <name val="Calibri"/>
    </font>
    <font>
      <sz val="11.0"/>
      <color theme="1"/>
      <name val="Calibri"/>
    </font>
    <font>
      <sz val="14.0"/>
      <color theme="1"/>
      <name val="Montserrat"/>
    </font>
    <font>
      <b/>
      <sz val="11.0"/>
      <color theme="1"/>
      <name val="Calibri"/>
    </font>
    <font>
      <b/>
      <sz val="11.0"/>
      <color theme="1"/>
      <name val="Arial"/>
    </font>
    <font>
      <b/>
      <sz val="11.0"/>
      <color rgb="FF000000"/>
      <name val="Calibri"/>
    </font>
    <font>
      <sz val="11.0"/>
      <color theme="1"/>
      <name val="Arial"/>
    </font>
    <font>
      <sz val="11.0"/>
      <color rgb="FF000000"/>
      <name val="Calibri"/>
    </font>
    <font>
      <sz val="11.0"/>
      <color rgb="FF434343"/>
      <name val="Calibri"/>
    </font>
    <font>
      <sz val="11.0"/>
      <color rgb="FF666666"/>
      <name val="Calibri"/>
    </font>
    <font>
      <sz val="11.0"/>
      <color rgb="FFFF0000"/>
      <name val="Calibri"/>
    </font>
    <font>
      <sz val="11.0"/>
      <color rgb="FFFFFF00"/>
      <name val="Calibri"/>
    </font>
    <font>
      <b/>
      <sz val="24.0"/>
      <color theme="1"/>
      <name val="Avenir"/>
    </font>
    <font>
      <sz val="11.0"/>
      <color theme="1"/>
      <name val="Avenir"/>
    </font>
    <font>
      <b/>
      <sz val="11.0"/>
      <color rgb="FF000000"/>
      <name val="Montserrat"/>
    </font>
    <font>
      <sz val="12.0"/>
      <color rgb="FF000000"/>
      <name val="Avenir"/>
    </font>
    <font>
      <b/>
      <sz val="11.0"/>
      <color theme="1"/>
      <name val="Avenir"/>
    </font>
    <font>
      <sz val="11.0"/>
      <color theme="0"/>
      <name val="Avenir"/>
    </font>
    <font>
      <sz val="18.0"/>
      <color theme="1"/>
      <name val="Montserrat"/>
    </font>
    <font>
      <b/>
      <sz val="11.0"/>
      <color rgb="FF999999"/>
      <name val="Avenir"/>
    </font>
    <font>
      <b/>
      <sz val="11.0"/>
      <color rgb="FFB7B7B7"/>
      <name val="Avenir"/>
    </font>
    <font>
      <b/>
      <sz val="11.0"/>
      <color rgb="FF434343"/>
      <name val="Avenir"/>
    </font>
    <font>
      <b/>
      <sz val="11.0"/>
      <color rgb="FF666666"/>
      <name val="Avenir"/>
    </font>
    <font>
      <sz val="10.0"/>
      <color theme="1"/>
      <name val="Montserrat"/>
    </font>
    <font>
      <b/>
      <sz val="11.0"/>
      <color theme="0"/>
      <name val="Avenir"/>
    </font>
    <font>
      <sz val="12.0"/>
      <color rgb="FF434343"/>
      <name val="Montserrat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FC5E8"/>
        <bgColor rgb="FF9FC5E8"/>
      </patternFill>
    </fill>
    <fill>
      <patternFill patternType="solid">
        <fgColor rgb="FFF6F9FC"/>
        <bgColor rgb="FFF6F9FC"/>
      </patternFill>
    </fill>
    <fill>
      <patternFill patternType="solid">
        <fgColor rgb="FFEFEFEF"/>
        <bgColor rgb="FFEFEFEF"/>
      </patternFill>
    </fill>
    <fill>
      <patternFill patternType="solid">
        <fgColor rgb="FFD0E0E3"/>
        <bgColor rgb="FFD0E0E3"/>
      </patternFill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rgb="FF2878BD"/>
        <bgColor rgb="FF2878BD"/>
      </patternFill>
    </fill>
  </fills>
  <borders count="36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CFE2F3"/>
      </left>
      <right/>
      <top style="thin">
        <color rgb="FFCFE2F3"/>
      </top>
      <bottom/>
    </border>
    <border>
      <left/>
      <right/>
      <top style="thin">
        <color rgb="FFCFE2F3"/>
      </top>
      <bottom/>
    </border>
    <border>
      <left/>
      <right style="thin">
        <color rgb="FFCFE2F3"/>
      </right>
      <top style="thin">
        <color rgb="FFCFE2F3"/>
      </top>
      <bottom/>
    </border>
    <border>
      <left style="thin">
        <color rgb="FFCFE2F3"/>
      </left>
      <top style="thin">
        <color rgb="FFCFE2F3"/>
      </top>
      <bottom style="thin">
        <color rgb="FFCFE2F3"/>
      </bottom>
    </border>
    <border>
      <top style="thin">
        <color rgb="FFCFE2F3"/>
      </top>
      <bottom style="thin">
        <color rgb="FFCFE2F3"/>
      </bottom>
    </border>
    <border>
      <right style="thin">
        <color rgb="FFCFE2F3"/>
      </right>
      <top style="thin">
        <color rgb="FFCFE2F3"/>
      </top>
      <bottom style="thin">
        <color rgb="FFCFE2F3"/>
      </bottom>
    </border>
    <border>
      <left style="thin">
        <color rgb="FFCFE2F3"/>
      </left>
    </border>
    <border>
      <right style="thin">
        <color rgb="FFCFE2F3"/>
      </right>
    </border>
    <border>
      <left/>
      <right/>
      <top/>
    </border>
    <border>
      <left style="thin">
        <color rgb="FFCFE2F3"/>
      </left>
      <bottom style="thin">
        <color rgb="FFCFE2F3"/>
      </bottom>
    </border>
    <border>
      <left/>
      <right/>
      <top/>
      <bottom style="thin">
        <color rgb="FFCFE2F3"/>
      </bottom>
    </border>
    <border>
      <bottom style="thin">
        <color rgb="FFCFE2F3"/>
      </bottom>
    </border>
    <border>
      <right style="thin">
        <color rgb="FFCFE2F3"/>
      </right>
      <bottom style="thin">
        <color rgb="FFCFE2F3"/>
      </bottom>
    </border>
    <border>
      <left style="thin">
        <color rgb="FFCFE2F3"/>
      </left>
      <right/>
      <top style="thin">
        <color rgb="FFCFE2F3"/>
      </top>
      <bottom style="thin">
        <color rgb="FFCFE2F3"/>
      </bottom>
    </border>
    <border>
      <left/>
      <right/>
      <top style="thin">
        <color rgb="FFCFE2F3"/>
      </top>
      <bottom style="thin">
        <color rgb="FFCFE2F3"/>
      </bottom>
    </border>
    <border>
      <left/>
      <right style="thin">
        <color rgb="FFCFE2F3"/>
      </right>
      <top style="thin">
        <color rgb="FFCFE2F3"/>
      </top>
      <bottom style="thin">
        <color rgb="FFCFE2F3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/>
      <bottom style="hair">
        <color rgb="FFB7B7B7"/>
      </bottom>
    </border>
    <border>
      <bottom style="hair">
        <color rgb="FFB7B7B7"/>
      </bottom>
    </border>
  </borders>
  <cellStyleXfs count="1">
    <xf borderId="0" fillId="0" fontId="0" numFmtId="0" applyAlignment="1" applyFont="1"/>
  </cellStyleXfs>
  <cellXfs count="21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/>
    </xf>
    <xf borderId="0" fillId="0" fontId="2" numFmtId="0" xfId="0" applyFont="1"/>
    <xf borderId="1" fillId="2" fontId="3" numFmtId="0" xfId="0" applyAlignment="1" applyBorder="1" applyFill="1" applyFont="1">
      <alignment horizontal="center" readingOrder="0"/>
    </xf>
    <xf borderId="2" fillId="0" fontId="4" numFmtId="0" xfId="0" applyBorder="1" applyFont="1"/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readingOrder="0"/>
    </xf>
    <xf borderId="0" fillId="0" fontId="2" numFmtId="0" xfId="0" applyAlignment="1" applyFont="1">
      <alignment readingOrder="0"/>
    </xf>
    <xf borderId="3" fillId="2" fontId="2" numFmtId="0" xfId="0" applyBorder="1" applyFont="1"/>
    <xf borderId="3" fillId="2" fontId="2" numFmtId="0" xfId="0" applyAlignment="1" applyBorder="1" applyFont="1">
      <alignment horizontal="left"/>
    </xf>
    <xf borderId="4" fillId="0" fontId="6" numFmtId="0" xfId="0" applyAlignment="1" applyBorder="1" applyFont="1">
      <alignment horizontal="left" vertical="center"/>
    </xf>
    <xf borderId="5" fillId="0" fontId="7" numFmtId="164" xfId="0" applyAlignment="1" applyBorder="1" applyFont="1" applyNumberFormat="1">
      <alignment horizontal="right" vertical="center"/>
    </xf>
    <xf borderId="6" fillId="3" fontId="8" numFmtId="165" xfId="0" applyAlignment="1" applyBorder="1" applyFill="1" applyFont="1" applyNumberFormat="1">
      <alignment horizontal="right" readingOrder="0" vertical="center"/>
    </xf>
    <xf borderId="7" fillId="3" fontId="9" numFmtId="0" xfId="0" applyAlignment="1" applyBorder="1" applyFont="1">
      <alignment readingOrder="0"/>
    </xf>
    <xf borderId="5" fillId="0" fontId="10" numFmtId="166" xfId="0" applyAlignment="1" applyBorder="1" applyFont="1" applyNumberFormat="1">
      <alignment horizontal="center"/>
    </xf>
    <xf borderId="6" fillId="3" fontId="9" numFmtId="165" xfId="0" applyAlignment="1" applyBorder="1" applyFont="1" applyNumberFormat="1">
      <alignment horizontal="right" readingOrder="0"/>
    </xf>
    <xf borderId="3" fillId="2" fontId="2" numFmtId="164" xfId="0" applyAlignment="1" applyBorder="1" applyFont="1" applyNumberFormat="1">
      <alignment horizontal="center"/>
    </xf>
    <xf borderId="6" fillId="3" fontId="9" numFmtId="165" xfId="0" applyAlignment="1" applyBorder="1" applyFont="1" applyNumberFormat="1">
      <alignment horizontal="right"/>
    </xf>
    <xf borderId="7" fillId="3" fontId="9" numFmtId="0" xfId="0" applyBorder="1" applyFont="1"/>
    <xf borderId="8" fillId="0" fontId="6" numFmtId="0" xfId="0" applyAlignment="1" applyBorder="1" applyFont="1">
      <alignment horizontal="left" vertical="center"/>
    </xf>
    <xf borderId="9" fillId="0" fontId="10" numFmtId="166" xfId="0" applyAlignment="1" applyBorder="1" applyFont="1" applyNumberFormat="1">
      <alignment horizontal="center"/>
    </xf>
    <xf borderId="10" fillId="3" fontId="9" numFmtId="165" xfId="0" applyAlignment="1" applyBorder="1" applyFont="1" applyNumberFormat="1">
      <alignment horizontal="right"/>
    </xf>
    <xf borderId="10" fillId="3" fontId="9" numFmtId="165" xfId="0" applyAlignment="1" applyBorder="1" applyFont="1" applyNumberFormat="1">
      <alignment horizontal="right" readingOrder="0"/>
    </xf>
    <xf borderId="11" fillId="0" fontId="11" numFmtId="0" xfId="0" applyAlignment="1" applyBorder="1" applyFont="1">
      <alignment horizontal="left"/>
    </xf>
    <xf borderId="11" fillId="0" fontId="10" numFmtId="166" xfId="0" applyAlignment="1" applyBorder="1" applyFont="1" applyNumberFormat="1">
      <alignment horizontal="center"/>
    </xf>
    <xf borderId="11" fillId="0" fontId="9" numFmtId="10" xfId="0" applyAlignment="1" applyBorder="1" applyFont="1" applyNumberFormat="1">
      <alignment horizontal="right"/>
    </xf>
    <xf borderId="3" fillId="2" fontId="9" numFmtId="0" xfId="0" applyBorder="1" applyFont="1"/>
    <xf borderId="7" fillId="3" fontId="9" numFmtId="9" xfId="0" applyAlignment="1" applyBorder="1" applyFont="1" applyNumberFormat="1">
      <alignment horizontal="right" readingOrder="0"/>
    </xf>
    <xf borderId="6" fillId="3" fontId="8" numFmtId="0" xfId="0" applyAlignment="1" applyBorder="1" applyFont="1">
      <alignment horizontal="right" readingOrder="0" vertical="center"/>
    </xf>
    <xf borderId="4" fillId="0" fontId="6" numFmtId="0" xfId="0" applyAlignment="1" applyBorder="1" applyFont="1">
      <alignment horizontal="left" readingOrder="0" vertical="center"/>
    </xf>
    <xf borderId="12" fillId="3" fontId="9" numFmtId="165" xfId="0" applyAlignment="1" applyBorder="1" applyFont="1" applyNumberFormat="1">
      <alignment horizontal="right" readingOrder="0"/>
    </xf>
    <xf borderId="0" fillId="2" fontId="2" numFmtId="0" xfId="0" applyFont="1"/>
    <xf borderId="8" fillId="0" fontId="6" numFmtId="0" xfId="0" applyAlignment="1" applyBorder="1" applyFont="1">
      <alignment horizontal="left" readingOrder="0" vertical="center"/>
    </xf>
    <xf borderId="9" fillId="3" fontId="9" numFmtId="165" xfId="0" applyAlignment="1" applyBorder="1" applyFont="1" applyNumberFormat="1">
      <alignment horizontal="right" readingOrder="0"/>
    </xf>
    <xf borderId="0" fillId="2" fontId="2" numFmtId="164" xfId="0" applyAlignment="1" applyFont="1" applyNumberFormat="1">
      <alignment horizontal="center"/>
    </xf>
    <xf borderId="0" fillId="0" fontId="6" numFmtId="0" xfId="0" applyAlignment="1" applyFont="1">
      <alignment horizontal="left" vertical="center"/>
    </xf>
    <xf borderId="11" fillId="0" fontId="5" numFmtId="0" xfId="0" applyAlignment="1" applyBorder="1" applyFont="1">
      <alignment horizontal="left"/>
    </xf>
    <xf borderId="11" fillId="0" fontId="5" numFmtId="166" xfId="0" applyAlignment="1" applyBorder="1" applyFont="1" applyNumberFormat="1">
      <alignment horizontal="center"/>
    </xf>
    <xf borderId="11" fillId="0" fontId="12" numFmtId="10" xfId="0" applyAlignment="1" applyBorder="1" applyFont="1" applyNumberFormat="1">
      <alignment horizontal="right"/>
    </xf>
    <xf borderId="0" fillId="0" fontId="2" numFmtId="164" xfId="0" applyAlignment="1" applyFont="1" applyNumberFormat="1">
      <alignment horizontal="center"/>
    </xf>
    <xf borderId="0" fillId="0" fontId="2" numFmtId="166" xfId="0" applyFont="1" applyNumberFormat="1"/>
    <xf borderId="0" fillId="0" fontId="2" numFmtId="0" xfId="0" applyAlignment="1" applyFont="1">
      <alignment vertical="center"/>
    </xf>
    <xf borderId="13" fillId="4" fontId="2" numFmtId="0" xfId="0" applyAlignment="1" applyBorder="1" applyFill="1" applyFont="1">
      <alignment vertical="center"/>
    </xf>
    <xf borderId="14" fillId="4" fontId="13" numFmtId="0" xfId="0" applyAlignment="1" applyBorder="1" applyFont="1">
      <alignment vertical="center"/>
    </xf>
    <xf borderId="14" fillId="4" fontId="2" numFmtId="166" xfId="0" applyAlignment="1" applyBorder="1" applyFont="1" applyNumberFormat="1">
      <alignment vertical="center"/>
    </xf>
    <xf borderId="14" fillId="4" fontId="2" numFmtId="0" xfId="0" applyAlignment="1" applyBorder="1" applyFont="1">
      <alignment vertical="center"/>
    </xf>
    <xf borderId="15" fillId="4" fontId="2" numFmtId="0" xfId="0" applyAlignment="1" applyBorder="1" applyFont="1">
      <alignment vertical="center"/>
    </xf>
    <xf borderId="16" fillId="0" fontId="2" numFmtId="0" xfId="0" applyAlignment="1" applyBorder="1" applyFont="1">
      <alignment vertical="center"/>
    </xf>
    <xf borderId="17" fillId="0" fontId="13" numFmtId="0" xfId="0" applyAlignment="1" applyBorder="1" applyFont="1">
      <alignment vertical="center"/>
    </xf>
    <xf borderId="17" fillId="0" fontId="13" numFmtId="166" xfId="0" applyAlignment="1" applyBorder="1" applyFont="1" applyNumberFormat="1">
      <alignment horizontal="center" vertical="center"/>
    </xf>
    <xf borderId="17" fillId="0" fontId="13" numFmtId="0" xfId="0" applyAlignment="1" applyBorder="1" applyFont="1">
      <alignment horizontal="center" vertical="center"/>
    </xf>
    <xf borderId="17" fillId="0" fontId="13" numFmtId="0" xfId="0" applyAlignment="1" applyBorder="1" applyFont="1">
      <alignment horizontal="right" vertical="center"/>
    </xf>
    <xf borderId="18" fillId="0" fontId="2" numFmtId="0" xfId="0" applyAlignment="1" applyBorder="1" applyFont="1">
      <alignment vertical="center"/>
    </xf>
    <xf borderId="19" fillId="0" fontId="2" numFmtId="0" xfId="0" applyBorder="1" applyFont="1"/>
    <xf borderId="0" fillId="0" fontId="14" numFmtId="0" xfId="0" applyAlignment="1" applyFont="1">
      <alignment shrinkToFit="0" wrapText="1"/>
    </xf>
    <xf borderId="0" fillId="0" fontId="14" numFmtId="1" xfId="0" applyAlignment="1" applyFont="1" applyNumberFormat="1">
      <alignment horizontal="center" readingOrder="0"/>
    </xf>
    <xf borderId="0" fillId="0" fontId="14" numFmtId="165" xfId="0" applyAlignment="1" applyFont="1" applyNumberFormat="1">
      <alignment horizontal="center"/>
    </xf>
    <xf borderId="3" fillId="2" fontId="14" numFmtId="165" xfId="0" applyAlignment="1" applyBorder="1" applyFont="1" applyNumberFormat="1">
      <alignment horizontal="center"/>
    </xf>
    <xf borderId="0" fillId="0" fontId="14" numFmtId="165" xfId="0" applyAlignment="1" applyFont="1" applyNumberFormat="1">
      <alignment horizontal="right"/>
    </xf>
    <xf borderId="20" fillId="0" fontId="14" numFmtId="0" xfId="0" applyBorder="1" applyFont="1"/>
    <xf borderId="0" fillId="0" fontId="14" numFmtId="0" xfId="0" applyFont="1"/>
    <xf borderId="0" fillId="0" fontId="14" numFmtId="1" xfId="0" applyAlignment="1" applyFont="1" applyNumberFormat="1">
      <alignment horizontal="center"/>
    </xf>
    <xf borderId="0" fillId="0" fontId="14" numFmtId="166" xfId="0" applyFont="1" applyNumberFormat="1"/>
    <xf borderId="17" fillId="0" fontId="2" numFmtId="0" xfId="0" applyAlignment="1" applyBorder="1" applyFont="1">
      <alignment vertical="center"/>
    </xf>
    <xf borderId="17" fillId="0" fontId="2" numFmtId="166" xfId="0" applyAlignment="1" applyBorder="1" applyFont="1" applyNumberFormat="1">
      <alignment vertical="center"/>
    </xf>
    <xf borderId="17" fillId="0" fontId="13" numFmtId="165" xfId="0" applyAlignment="1" applyBorder="1" applyFont="1" applyNumberFormat="1">
      <alignment horizontal="right" vertical="center"/>
    </xf>
    <xf borderId="3" fillId="2" fontId="15" numFmtId="0" xfId="0" applyBorder="1" applyFont="1"/>
    <xf borderId="0" fillId="0" fontId="11" numFmtId="0" xfId="0" applyFont="1"/>
    <xf borderId="0" fillId="0" fontId="11" numFmtId="166" xfId="0" applyFont="1" applyNumberFormat="1"/>
    <xf borderId="0" fillId="0" fontId="11" numFmtId="165" xfId="0" applyFont="1" applyNumberFormat="1"/>
    <xf borderId="13" fillId="4" fontId="2" numFmtId="0" xfId="0" applyBorder="1" applyFont="1"/>
    <xf borderId="14" fillId="4" fontId="13" numFmtId="0" xfId="0" applyBorder="1" applyFont="1"/>
    <xf borderId="14" fillId="4" fontId="2" numFmtId="166" xfId="0" applyBorder="1" applyFont="1" applyNumberFormat="1"/>
    <xf borderId="14" fillId="4" fontId="2" numFmtId="0" xfId="0" applyBorder="1" applyFont="1"/>
    <xf borderId="15" fillId="4" fontId="2" numFmtId="2" xfId="0" applyBorder="1" applyFont="1" applyNumberFormat="1"/>
    <xf borderId="18" fillId="0" fontId="2" numFmtId="2" xfId="0" applyAlignment="1" applyBorder="1" applyFont="1" applyNumberFormat="1">
      <alignment vertical="center"/>
    </xf>
    <xf borderId="19" fillId="0" fontId="2" numFmtId="0" xfId="0" applyAlignment="1" applyBorder="1" applyFont="1">
      <alignment vertical="center"/>
    </xf>
    <xf borderId="3" fillId="2" fontId="14" numFmtId="0" xfId="0" applyAlignment="1" applyBorder="1" applyFont="1">
      <alignment vertical="center"/>
    </xf>
    <xf borderId="0" fillId="0" fontId="14" numFmtId="10" xfId="0" applyAlignment="1" applyFont="1" applyNumberFormat="1">
      <alignment horizontal="center" vertical="center"/>
    </xf>
    <xf borderId="0" fillId="0" fontId="14" numFmtId="165" xfId="0" applyAlignment="1" applyFont="1" applyNumberFormat="1">
      <alignment horizontal="center" vertical="center"/>
    </xf>
    <xf borderId="0" fillId="0" fontId="14" numFmtId="165" xfId="0" applyAlignment="1" applyFont="1" applyNumberFormat="1">
      <alignment horizontal="right" vertical="center"/>
    </xf>
    <xf borderId="20" fillId="0" fontId="2" numFmtId="165" xfId="0" applyAlignment="1" applyBorder="1" applyFont="1" applyNumberFormat="1">
      <alignment vertical="center"/>
    </xf>
    <xf borderId="3" fillId="2" fontId="14" numFmtId="0" xfId="0" applyAlignment="1" applyBorder="1" applyFont="1">
      <alignment readingOrder="0" shrinkToFit="0" vertical="center" wrapText="1"/>
    </xf>
    <xf borderId="0" fillId="0" fontId="2" numFmtId="165" xfId="0" applyAlignment="1" applyFont="1" applyNumberFormat="1">
      <alignment vertical="center"/>
    </xf>
    <xf borderId="0" fillId="0" fontId="16" numFmtId="0" xfId="0" applyAlignment="1" applyFont="1">
      <alignment vertical="center"/>
    </xf>
    <xf borderId="3" fillId="2" fontId="14" numFmtId="0" xfId="0" applyAlignment="1" applyBorder="1" applyFont="1">
      <alignment readingOrder="0" shrinkToFit="0" wrapText="1"/>
    </xf>
    <xf borderId="0" fillId="0" fontId="14" numFmtId="165" xfId="0" applyAlignment="1" applyFont="1" applyNumberFormat="1">
      <alignment horizontal="center" readingOrder="0" vertical="center"/>
    </xf>
    <xf borderId="21" fillId="2" fontId="14" numFmtId="0" xfId="0" applyAlignment="1" applyBorder="1" applyFont="1">
      <alignment readingOrder="0" shrinkToFit="0" wrapText="1"/>
    </xf>
    <xf borderId="22" fillId="0" fontId="2" numFmtId="0" xfId="0" applyBorder="1" applyFont="1"/>
    <xf borderId="23" fillId="2" fontId="14" numFmtId="0" xfId="0" applyAlignment="1" applyBorder="1" applyFont="1">
      <alignment shrinkToFit="0" wrapText="1"/>
    </xf>
    <xf borderId="24" fillId="0" fontId="2" numFmtId="166" xfId="0" applyBorder="1" applyFont="1" applyNumberFormat="1"/>
    <xf borderId="24" fillId="0" fontId="2" numFmtId="165" xfId="0" applyBorder="1" applyFont="1" applyNumberFormat="1"/>
    <xf borderId="25" fillId="0" fontId="2" numFmtId="165" xfId="0" applyBorder="1" applyFont="1" applyNumberFormat="1"/>
    <xf borderId="0" fillId="0" fontId="2" numFmtId="165" xfId="0" applyFont="1" applyNumberFormat="1"/>
    <xf borderId="22" fillId="0" fontId="2" numFmtId="0" xfId="0" applyAlignment="1" applyBorder="1" applyFont="1">
      <alignment vertical="center"/>
    </xf>
    <xf borderId="24" fillId="0" fontId="2" numFmtId="0" xfId="0" applyAlignment="1" applyBorder="1" applyFont="1">
      <alignment vertical="center"/>
    </xf>
    <xf borderId="24" fillId="0" fontId="2" numFmtId="10" xfId="0" applyAlignment="1" applyBorder="1" applyFont="1" applyNumberFormat="1">
      <alignment vertical="center"/>
    </xf>
    <xf borderId="24" fillId="0" fontId="2" numFmtId="165" xfId="0" applyAlignment="1" applyBorder="1" applyFont="1" applyNumberFormat="1">
      <alignment vertical="center"/>
    </xf>
    <xf borderId="24" fillId="0" fontId="13" numFmtId="0" xfId="0" applyAlignment="1" applyBorder="1" applyFont="1">
      <alignment horizontal="right" vertical="center"/>
    </xf>
    <xf borderId="24" fillId="0" fontId="13" numFmtId="165" xfId="0" applyAlignment="1" applyBorder="1" applyFont="1" applyNumberFormat="1">
      <alignment horizontal="right" vertical="center"/>
    </xf>
    <xf borderId="25" fillId="0" fontId="2" numFmtId="0" xfId="0" applyAlignment="1" applyBorder="1" applyFont="1">
      <alignment vertical="center"/>
    </xf>
    <xf borderId="3" fillId="2" fontId="2" numFmtId="0" xfId="0" applyAlignment="1" applyBorder="1" applyFont="1">
      <alignment vertical="center"/>
    </xf>
    <xf borderId="26" fillId="2" fontId="2" numFmtId="0" xfId="0" applyAlignment="1" applyBorder="1" applyFont="1">
      <alignment vertical="center"/>
    </xf>
    <xf borderId="3" fillId="4" fontId="2" numFmtId="0" xfId="0" applyAlignment="1" applyBorder="1" applyFont="1">
      <alignment vertical="center"/>
    </xf>
    <xf borderId="26" fillId="4" fontId="2" numFmtId="0" xfId="0" applyAlignment="1" applyBorder="1" applyFont="1">
      <alignment vertical="center"/>
    </xf>
    <xf borderId="27" fillId="4" fontId="2" numFmtId="0" xfId="0" applyAlignment="1" applyBorder="1" applyFont="1">
      <alignment vertical="center"/>
    </xf>
    <xf borderId="27" fillId="4" fontId="2" numFmtId="166" xfId="0" applyAlignment="1" applyBorder="1" applyFont="1" applyNumberFormat="1">
      <alignment vertical="center"/>
    </xf>
    <xf borderId="27" fillId="4" fontId="17" numFmtId="0" xfId="0" applyAlignment="1" applyBorder="1" applyFont="1">
      <alignment vertical="center"/>
    </xf>
    <xf borderId="27" fillId="4" fontId="17" numFmtId="165" xfId="0" applyAlignment="1" applyBorder="1" applyFont="1" applyNumberFormat="1">
      <alignment horizontal="right" vertical="center"/>
    </xf>
    <xf borderId="28" fillId="4" fontId="2" numFmtId="0" xfId="0" applyAlignment="1" applyBorder="1" applyFont="1">
      <alignment vertical="center"/>
    </xf>
    <xf borderId="1" fillId="2" fontId="3" numFmtId="0" xfId="0" applyAlignment="1" applyBorder="1" applyFont="1">
      <alignment horizontal="center"/>
    </xf>
    <xf borderId="3" fillId="2" fontId="18" numFmtId="0" xfId="0" applyBorder="1" applyFont="1"/>
    <xf borderId="0" fillId="0" fontId="19" numFmtId="0" xfId="0" applyFont="1"/>
    <xf borderId="1" fillId="2" fontId="20" numFmtId="0" xfId="0" applyAlignment="1" applyBorder="1" applyFont="1">
      <alignment horizontal="center"/>
    </xf>
    <xf borderId="5" fillId="0" fontId="6" numFmtId="164" xfId="0" applyAlignment="1" applyBorder="1" applyFont="1" applyNumberFormat="1">
      <alignment horizontal="right" vertical="center"/>
    </xf>
    <xf borderId="11" fillId="0" fontId="10" numFmtId="0" xfId="0" applyAlignment="1" applyBorder="1" applyFont="1">
      <alignment horizontal="left"/>
    </xf>
    <xf borderId="3" fillId="2" fontId="11" numFmtId="0" xfId="0" applyBorder="1" applyFont="1"/>
    <xf borderId="7" fillId="0" fontId="6" numFmtId="0" xfId="0" applyAlignment="1" applyBorder="1" applyFont="1">
      <alignment horizontal="left" vertical="center"/>
    </xf>
    <xf borderId="8" fillId="0" fontId="11" numFmtId="0" xfId="0" applyAlignment="1" applyBorder="1" applyFont="1">
      <alignment horizontal="left" vertical="center"/>
    </xf>
    <xf borderId="12" fillId="3" fontId="9" numFmtId="165" xfId="0" applyAlignment="1" applyBorder="1" applyFont="1" applyNumberFormat="1">
      <alignment horizontal="right"/>
    </xf>
    <xf borderId="0" fillId="0" fontId="5" numFmtId="0" xfId="0" applyAlignment="1" applyFont="1">
      <alignment horizontal="left"/>
    </xf>
    <xf borderId="0" fillId="0" fontId="5" numFmtId="166" xfId="0" applyAlignment="1" applyFont="1" applyNumberFormat="1">
      <alignment horizontal="center"/>
    </xf>
    <xf borderId="0" fillId="0" fontId="12" numFmtId="10" xfId="0" applyAlignment="1" applyFont="1" applyNumberFormat="1">
      <alignment horizontal="right"/>
    </xf>
    <xf borderId="3" fillId="2" fontId="5" numFmtId="166" xfId="0" applyBorder="1" applyFont="1" applyNumberFormat="1"/>
    <xf borderId="3" fillId="2" fontId="12" numFmtId="166" xfId="0" applyAlignment="1" applyBorder="1" applyFont="1" applyNumberFormat="1">
      <alignment horizontal="right"/>
    </xf>
    <xf borderId="19" fillId="0" fontId="14" numFmtId="0" xfId="0" applyBorder="1" applyFont="1"/>
    <xf borderId="20" fillId="0" fontId="2" numFmtId="0" xfId="0" applyBorder="1" applyFont="1"/>
    <xf borderId="3" fillId="2" fontId="21" numFmtId="0" xfId="0" applyBorder="1" applyFont="1"/>
    <xf borderId="0" fillId="0" fontId="22" numFmtId="166" xfId="0" applyFont="1" applyNumberFormat="1"/>
    <xf borderId="0" fillId="0" fontId="22" numFmtId="0" xfId="0" applyFont="1"/>
    <xf borderId="0" fillId="0" fontId="22" numFmtId="165" xfId="0" applyFont="1" applyNumberFormat="1"/>
    <xf borderId="0" fillId="0" fontId="14" numFmtId="167" xfId="0" applyAlignment="1" applyFont="1" applyNumberFormat="1">
      <alignment horizontal="center" vertical="center"/>
    </xf>
    <xf borderId="3" fillId="2" fontId="14" numFmtId="0" xfId="0" applyAlignment="1" applyBorder="1" applyFont="1">
      <alignment shrinkToFit="0" vertical="center" wrapText="1"/>
    </xf>
    <xf borderId="0" fillId="0" fontId="16" numFmtId="165" xfId="0" applyAlignment="1" applyFont="1" applyNumberFormat="1">
      <alignment vertical="center"/>
    </xf>
    <xf borderId="3" fillId="2" fontId="14" numFmtId="0" xfId="0" applyAlignment="1" applyBorder="1" applyFont="1">
      <alignment shrinkToFit="0" wrapText="1"/>
    </xf>
    <xf borderId="0" fillId="0" fontId="14" numFmtId="165" xfId="0" applyAlignment="1" applyFont="1" applyNumberFormat="1">
      <alignment horizontal="center" vertical="top"/>
    </xf>
    <xf borderId="0" fillId="0" fontId="14" numFmtId="165" xfId="0" applyAlignment="1" applyFont="1" applyNumberFormat="1">
      <alignment horizontal="right" vertical="top"/>
    </xf>
    <xf borderId="20" fillId="0" fontId="2" numFmtId="165" xfId="0" applyAlignment="1" applyBorder="1" applyFont="1" applyNumberFormat="1">
      <alignment vertical="top"/>
    </xf>
    <xf borderId="17" fillId="0" fontId="2" numFmtId="10" xfId="0" applyAlignment="1" applyBorder="1" applyFont="1" applyNumberFormat="1">
      <alignment vertical="center"/>
    </xf>
    <xf borderId="17" fillId="0" fontId="2" numFmtId="165" xfId="0" applyAlignment="1" applyBorder="1" applyFont="1" applyNumberFormat="1">
      <alignment vertical="center"/>
    </xf>
    <xf borderId="0" fillId="0" fontId="23" numFmtId="0" xfId="0" applyFont="1"/>
    <xf borderId="0" fillId="0" fontId="24" numFmtId="9" xfId="0" applyAlignment="1" applyFont="1" applyNumberFormat="1">
      <alignment horizontal="center"/>
    </xf>
    <xf borderId="0" fillId="0" fontId="25" numFmtId="0" xfId="0" applyFont="1"/>
    <xf borderId="3" fillId="2" fontId="24" numFmtId="9" xfId="0" applyAlignment="1" applyBorder="1" applyFont="1" applyNumberFormat="1">
      <alignment horizontal="center"/>
    </xf>
    <xf borderId="3" fillId="2" fontId="24" numFmtId="0" xfId="0" applyBorder="1" applyFont="1"/>
    <xf borderId="0" fillId="0" fontId="26" numFmtId="0" xfId="0" applyAlignment="1" applyFont="1">
      <alignment vertical="center"/>
    </xf>
    <xf borderId="29" fillId="5" fontId="26" numFmtId="9" xfId="0" applyAlignment="1" applyBorder="1" applyFill="1" applyFont="1" applyNumberFormat="1">
      <alignment horizontal="center" vertical="center"/>
    </xf>
    <xf borderId="29" fillId="6" fontId="26" numFmtId="9" xfId="0" applyAlignment="1" applyBorder="1" applyFill="1" applyFont="1" applyNumberFormat="1">
      <alignment horizontal="center" vertical="center"/>
    </xf>
    <xf borderId="29" fillId="6" fontId="27" numFmtId="9" xfId="0" applyAlignment="1" applyBorder="1" applyFont="1" applyNumberFormat="1">
      <alignment horizontal="center" vertical="center"/>
    </xf>
    <xf borderId="29" fillId="7" fontId="26" numFmtId="0" xfId="0" applyAlignment="1" applyBorder="1" applyFill="1" applyFont="1">
      <alignment horizontal="center" vertical="center"/>
    </xf>
    <xf borderId="29" fillId="8" fontId="26" numFmtId="0" xfId="0" applyAlignment="1" applyBorder="1" applyFill="1" applyFont="1">
      <alignment horizontal="center" shrinkToFit="0" vertical="center" wrapText="1"/>
    </xf>
    <xf borderId="29" fillId="8" fontId="27" numFmtId="0" xfId="0" applyAlignment="1" applyBorder="1" applyFont="1">
      <alignment horizontal="center" shrinkToFit="0" vertical="center" wrapText="1"/>
    </xf>
    <xf borderId="0" fillId="0" fontId="26" numFmtId="0" xfId="0" applyAlignment="1" applyFont="1">
      <alignment horizontal="right" vertical="center"/>
    </xf>
    <xf borderId="30" fillId="0" fontId="26" numFmtId="0" xfId="0" applyAlignment="1" applyBorder="1" applyFont="1">
      <alignment horizontal="right" vertical="center"/>
    </xf>
    <xf borderId="29" fillId="5" fontId="28" numFmtId="9" xfId="0" applyAlignment="1" applyBorder="1" applyFont="1" applyNumberFormat="1">
      <alignment horizontal="center" vertical="center"/>
    </xf>
    <xf borderId="29" fillId="6" fontId="28" numFmtId="9" xfId="0" applyAlignment="1" applyBorder="1" applyFont="1" applyNumberFormat="1">
      <alignment horizontal="center" vertical="center"/>
    </xf>
    <xf borderId="29" fillId="7" fontId="28" numFmtId="9" xfId="0" applyAlignment="1" applyBorder="1" applyFont="1" applyNumberFormat="1">
      <alignment horizontal="center" vertical="center"/>
    </xf>
    <xf borderId="29" fillId="8" fontId="28" numFmtId="9" xfId="0" applyAlignment="1" applyBorder="1" applyFont="1" applyNumberFormat="1">
      <alignment horizontal="center" vertical="center"/>
    </xf>
    <xf borderId="0" fillId="0" fontId="24" numFmtId="0" xfId="0" applyFont="1"/>
    <xf borderId="31" fillId="0" fontId="29" numFmtId="0" xfId="0" applyAlignment="1" applyBorder="1" applyFont="1">
      <alignment horizontal="center" vertical="center"/>
    </xf>
    <xf borderId="32" fillId="5" fontId="30" numFmtId="9" xfId="0" applyAlignment="1" applyBorder="1" applyFont="1" applyNumberFormat="1">
      <alignment horizontal="center" vertical="center"/>
    </xf>
    <xf borderId="29" fillId="6" fontId="24" numFmtId="9" xfId="0" applyAlignment="1" applyBorder="1" applyFont="1" applyNumberFormat="1">
      <alignment horizontal="center" vertical="center"/>
    </xf>
    <xf borderId="32" fillId="6" fontId="31" numFmtId="9" xfId="0" applyAlignment="1" applyBorder="1" applyFont="1" applyNumberFormat="1">
      <alignment horizontal="center" vertical="center"/>
    </xf>
    <xf borderId="29" fillId="7" fontId="24" numFmtId="9" xfId="0" applyAlignment="1" applyBorder="1" applyFont="1" applyNumberFormat="1">
      <alignment horizontal="center" vertical="center"/>
    </xf>
    <xf borderId="32" fillId="8" fontId="24" numFmtId="9" xfId="0" applyAlignment="1" applyBorder="1" applyFont="1" applyNumberFormat="1">
      <alignment horizontal="center" vertical="center"/>
    </xf>
    <xf borderId="29" fillId="8" fontId="31" numFmtId="9" xfId="0" applyAlignment="1" applyBorder="1" applyFont="1" applyNumberFormat="1">
      <alignment horizontal="center" vertical="center"/>
    </xf>
    <xf borderId="32" fillId="5" fontId="31" numFmtId="9" xfId="0" applyAlignment="1" applyBorder="1" applyFont="1" applyNumberFormat="1">
      <alignment horizontal="center" vertical="center"/>
    </xf>
    <xf borderId="29" fillId="8" fontId="32" numFmtId="9" xfId="0" applyAlignment="1" applyBorder="1" applyFont="1" applyNumberFormat="1">
      <alignment horizontal="center" vertical="center"/>
    </xf>
    <xf borderId="32" fillId="5" fontId="33" numFmtId="9" xfId="0" applyAlignment="1" applyBorder="1" applyFont="1" applyNumberFormat="1">
      <alignment horizontal="center" vertical="center"/>
    </xf>
    <xf borderId="29" fillId="7" fontId="34" numFmtId="9" xfId="0" applyAlignment="1" applyBorder="1" applyFont="1" applyNumberFormat="1">
      <alignment horizontal="center" vertical="center"/>
    </xf>
    <xf borderId="11" fillId="0" fontId="29" numFmtId="0" xfId="0" applyAlignment="1" applyBorder="1" applyFont="1">
      <alignment horizontal="center" vertical="center"/>
    </xf>
    <xf borderId="29" fillId="7" fontId="33" numFmtId="9" xfId="0" applyAlignment="1" applyBorder="1" applyFont="1" applyNumberFormat="1">
      <alignment horizontal="center" vertical="center"/>
    </xf>
    <xf borderId="29" fillId="8" fontId="33" numFmtId="10" xfId="0" applyAlignment="1" applyBorder="1" applyFont="1" applyNumberFormat="1">
      <alignment horizontal="center" vertical="center"/>
    </xf>
    <xf borderId="0" fillId="0" fontId="35" numFmtId="0" xfId="0" applyFont="1"/>
    <xf borderId="0" fillId="0" fontId="24" numFmtId="0" xfId="0" applyAlignment="1" applyFont="1">
      <alignment horizontal="left"/>
    </xf>
    <xf borderId="0" fillId="0" fontId="36" numFmtId="0" xfId="0" applyFont="1"/>
    <xf borderId="0" fillId="0" fontId="36" numFmtId="0" xfId="0" applyAlignment="1" applyFont="1">
      <alignment horizontal="left"/>
    </xf>
    <xf borderId="3" fillId="2" fontId="36" numFmtId="0" xfId="0" applyAlignment="1" applyBorder="1" applyFont="1">
      <alignment horizontal="left"/>
    </xf>
    <xf borderId="3" fillId="2" fontId="36" numFmtId="0" xfId="0" applyBorder="1" applyFont="1"/>
    <xf borderId="33" fillId="9" fontId="37" numFmtId="0" xfId="0" applyAlignment="1" applyBorder="1" applyFill="1" applyFont="1">
      <alignment horizontal="left" vertical="center"/>
    </xf>
    <xf borderId="6" fillId="9" fontId="38" numFmtId="164" xfId="0" applyAlignment="1" applyBorder="1" applyFont="1" applyNumberFormat="1">
      <alignment horizontal="right" vertical="center"/>
    </xf>
    <xf borderId="6" fillId="9" fontId="7" numFmtId="165" xfId="0" applyAlignment="1" applyBorder="1" applyFont="1" applyNumberFormat="1">
      <alignment horizontal="right" vertical="center"/>
    </xf>
    <xf borderId="33" fillId="9" fontId="5" numFmtId="0" xfId="0" applyAlignment="1" applyBorder="1" applyFont="1">
      <alignment horizontal="left"/>
    </xf>
    <xf borderId="6" fillId="9" fontId="39" numFmtId="166" xfId="0" applyAlignment="1" applyBorder="1" applyFont="1" applyNumberFormat="1">
      <alignment horizontal="center"/>
    </xf>
    <xf borderId="6" fillId="9" fontId="12" numFmtId="10" xfId="0" applyAlignment="1" applyBorder="1" applyFont="1" applyNumberFormat="1">
      <alignment horizontal="right"/>
    </xf>
    <xf borderId="3" fillId="2" fontId="24" numFmtId="164" xfId="0" applyAlignment="1" applyBorder="1" applyFont="1" applyNumberFormat="1">
      <alignment horizontal="center"/>
    </xf>
    <xf borderId="6" fillId="9" fontId="40" numFmtId="0" xfId="0" applyAlignment="1" applyBorder="1" applyFont="1">
      <alignment horizontal="center"/>
    </xf>
    <xf borderId="6" fillId="9" fontId="7" numFmtId="0" xfId="0" applyAlignment="1" applyBorder="1" applyFont="1">
      <alignment horizontal="right" vertical="center"/>
    </xf>
    <xf borderId="3" fillId="2" fontId="39" numFmtId="166" xfId="0" applyAlignment="1" applyBorder="1" applyFont="1" applyNumberFormat="1">
      <alignment horizontal="center"/>
    </xf>
    <xf borderId="34" fillId="2" fontId="12" numFmtId="166" xfId="0" applyAlignment="1" applyBorder="1" applyFont="1" applyNumberFormat="1">
      <alignment horizontal="right"/>
    </xf>
    <xf borderId="3" fillId="2" fontId="39" numFmtId="166" xfId="0" applyBorder="1" applyFont="1" applyNumberFormat="1"/>
    <xf borderId="0" fillId="0" fontId="41" numFmtId="0" xfId="0" applyAlignment="1" applyFont="1">
      <alignment horizontal="left"/>
    </xf>
    <xf borderId="0" fillId="0" fontId="2" numFmtId="0" xfId="0" applyAlignment="1" applyFont="1">
      <alignment horizontal="left" vertical="center"/>
    </xf>
    <xf borderId="3" fillId="2" fontId="42" numFmtId="166" xfId="0" applyAlignment="1" applyBorder="1" applyFont="1" applyNumberFormat="1">
      <alignment horizontal="center" vertical="center"/>
    </xf>
    <xf borderId="3" fillId="2" fontId="7" numFmtId="166" xfId="0" applyAlignment="1" applyBorder="1" applyFont="1" applyNumberFormat="1">
      <alignment horizontal="right" vertical="center"/>
    </xf>
    <xf borderId="0" fillId="0" fontId="43" numFmtId="166" xfId="0" applyAlignment="1" applyFont="1" applyNumberFormat="1">
      <alignment horizontal="center" vertical="center"/>
    </xf>
    <xf borderId="0" fillId="0" fontId="7" numFmtId="166" xfId="0" applyAlignment="1" applyFont="1" applyNumberFormat="1">
      <alignment horizontal="right" vertical="center"/>
    </xf>
    <xf borderId="0" fillId="0" fontId="33" numFmtId="0" xfId="0" applyFont="1"/>
    <xf borderId="35" fillId="0" fontId="7" numFmtId="166" xfId="0" applyAlignment="1" applyBorder="1" applyFont="1" applyNumberFormat="1">
      <alignment horizontal="right" vertical="center"/>
    </xf>
    <xf borderId="3" fillId="2" fontId="44" numFmtId="166" xfId="0" applyAlignment="1" applyBorder="1" applyFont="1" applyNumberFormat="1">
      <alignment horizontal="center" vertical="center"/>
    </xf>
    <xf borderId="34" fillId="2" fontId="7" numFmtId="166" xfId="0" applyAlignment="1" applyBorder="1" applyFont="1" applyNumberFormat="1">
      <alignment horizontal="right" vertical="center"/>
    </xf>
    <xf borderId="3" fillId="2" fontId="45" numFmtId="166" xfId="0" applyAlignment="1" applyBorder="1" applyFont="1" applyNumberFormat="1">
      <alignment horizontal="center" vertical="center"/>
    </xf>
    <xf borderId="0" fillId="0" fontId="46" numFmtId="0" xfId="0" applyAlignment="1" applyFont="1">
      <alignment horizontal="left"/>
    </xf>
    <xf borderId="0" fillId="0" fontId="12" numFmtId="0" xfId="0" applyAlignment="1" applyFont="1">
      <alignment horizontal="left" vertical="center"/>
    </xf>
    <xf borderId="3" fillId="2" fontId="47" numFmtId="166" xfId="0" applyAlignment="1" applyBorder="1" applyFont="1" applyNumberFormat="1">
      <alignment horizontal="center"/>
    </xf>
    <xf borderId="34" fillId="2" fontId="48" numFmtId="166" xfId="0" applyAlignment="1" applyBorder="1" applyFont="1" applyNumberFormat="1">
      <alignment horizontal="right" vertical="center"/>
    </xf>
    <xf borderId="0" fillId="0" fontId="46" numFmtId="0" xfId="0" applyAlignment="1" applyFont="1">
      <alignment horizontal="left" vertical="center"/>
    </xf>
    <xf borderId="3" fillId="2" fontId="47" numFmtId="168" xfId="0" applyAlignment="1" applyBorder="1" applyFont="1" applyNumberFormat="1">
      <alignment horizontal="center"/>
    </xf>
    <xf borderId="3" fillId="2" fontId="7" numFmtId="168" xfId="0" applyAlignment="1" applyBorder="1" applyFont="1" applyNumberFormat="1">
      <alignment horizontal="right" vertical="center"/>
    </xf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>
        <b/>
        <color rgb="FF0070C0"/>
      </font>
      <fill>
        <patternFill patternType="none"/>
      </fill>
      <border/>
    </dxf>
    <dxf>
      <font>
        <b/>
        <color rgb="FFBFBFBF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133350</xdr:rowOff>
    </xdr:from>
    <xdr:ext cx="1200150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0</xdr:row>
      <xdr:rowOff>38100</xdr:rowOff>
    </xdr:from>
    <xdr:ext cx="1200150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352425</xdr:colOff>
      <xdr:row>1</xdr:row>
      <xdr:rowOff>76200</xdr:rowOff>
    </xdr:from>
    <xdr:ext cx="1200150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342900</xdr:colOff>
      <xdr:row>1</xdr:row>
      <xdr:rowOff>133350</xdr:rowOff>
    </xdr:from>
    <xdr:ext cx="1200150" cy="5905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0"/>
    <col customWidth="1" min="2" max="2" width="2.86"/>
    <col customWidth="1" min="3" max="3" width="23.86"/>
    <col customWidth="1" min="4" max="4" width="17.29"/>
    <col customWidth="1" min="5" max="5" width="25.71"/>
    <col customWidth="1" min="6" max="6" width="12.29"/>
    <col customWidth="1" min="7" max="7" width="35.29"/>
    <col customWidth="1" min="8" max="8" width="22.86"/>
    <col customWidth="1" min="9" max="9" width="3.14"/>
    <col customWidth="1" min="10" max="10" width="11.43"/>
    <col customWidth="1" min="11" max="25" width="8.86"/>
  </cols>
  <sheetData>
    <row r="1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>
      <c r="A2" s="1"/>
      <c r="B2" s="1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>
      <c r="A3" s="1"/>
      <c r="B3" s="1"/>
      <c r="C3" s="2"/>
      <c r="D3" s="3"/>
      <c r="E3" s="3"/>
      <c r="F3" s="3"/>
      <c r="G3" s="4" t="s">
        <v>0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>
      <c r="A4" s="1"/>
      <c r="B4" s="1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>
      <c r="A5" s="1"/>
      <c r="B5" s="1"/>
      <c r="C5" s="6" t="s">
        <v>1</v>
      </c>
      <c r="D5" s="3"/>
      <c r="E5" s="3"/>
      <c r="F5" s="3"/>
      <c r="G5" s="7" t="s">
        <v>2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>
      <c r="A6" s="1"/>
      <c r="B6" s="1"/>
      <c r="C6" s="2"/>
      <c r="D6" s="3"/>
      <c r="E6" s="3"/>
      <c r="F6" s="3"/>
      <c r="G6" s="8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ht="16.5" customHeight="1">
      <c r="A7" s="3"/>
      <c r="B7" s="3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3"/>
      <c r="AA8" s="3"/>
    </row>
    <row r="9" ht="24.0" customHeight="1">
      <c r="A9" s="9"/>
      <c r="B9" s="9"/>
      <c r="C9" s="11" t="s">
        <v>3</v>
      </c>
      <c r="D9" s="12"/>
      <c r="E9" s="13">
        <v>0.0</v>
      </c>
      <c r="F9" s="9"/>
      <c r="G9" s="11" t="s">
        <v>4</v>
      </c>
      <c r="H9" s="14">
        <v>0.0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3"/>
      <c r="AA9" s="3"/>
      <c r="AB9" s="3"/>
    </row>
    <row r="10" ht="24.0" customHeight="1">
      <c r="A10" s="9"/>
      <c r="B10" s="9"/>
      <c r="C10" s="11" t="s">
        <v>5</v>
      </c>
      <c r="D10" s="15"/>
      <c r="E10" s="16">
        <v>0.0</v>
      </c>
      <c r="F10" s="17"/>
      <c r="G10" s="11" t="s">
        <v>6</v>
      </c>
      <c r="H10" s="14">
        <v>0.0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3"/>
      <c r="AA10" s="3"/>
      <c r="AB10" s="3"/>
    </row>
    <row r="11" ht="24.0" customHeight="1">
      <c r="A11" s="9"/>
      <c r="B11" s="9"/>
      <c r="C11" s="11" t="s">
        <v>7</v>
      </c>
      <c r="D11" s="15"/>
      <c r="E11" s="18">
        <v>0.0</v>
      </c>
      <c r="F11" s="17"/>
      <c r="G11" s="11" t="s">
        <v>8</v>
      </c>
      <c r="H11" s="19">
        <v>0.0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3"/>
      <c r="AA11" s="3"/>
      <c r="AB11" s="3"/>
    </row>
    <row r="12" ht="24.0" customHeight="1">
      <c r="A12" s="9"/>
      <c r="B12" s="9"/>
      <c r="C12" s="20" t="s">
        <v>9</v>
      </c>
      <c r="D12" s="21"/>
      <c r="E12" s="22">
        <v>0.0</v>
      </c>
      <c r="F12" s="17"/>
      <c r="G12" s="11" t="s">
        <v>10</v>
      </c>
      <c r="H12" s="19">
        <v>0.0</v>
      </c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3"/>
      <c r="AA12" s="3"/>
      <c r="AB12" s="3"/>
    </row>
    <row r="13" ht="24.0" customHeight="1">
      <c r="A13" s="9"/>
      <c r="B13" s="9"/>
      <c r="C13" s="20" t="s">
        <v>11</v>
      </c>
      <c r="D13" s="21"/>
      <c r="E13" s="23">
        <v>0.0</v>
      </c>
      <c r="F13" s="17"/>
      <c r="G13" s="11" t="s">
        <v>12</v>
      </c>
      <c r="H13" s="14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3"/>
      <c r="AA13" s="3"/>
      <c r="AB13" s="3"/>
    </row>
    <row r="14" ht="24.0" customHeight="1">
      <c r="A14" s="9"/>
      <c r="B14" s="9"/>
      <c r="C14" s="24"/>
      <c r="D14" s="25"/>
      <c r="E14" s="26"/>
      <c r="F14" s="17"/>
      <c r="G14" s="9"/>
      <c r="H14" s="27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3"/>
      <c r="AA14" s="3"/>
      <c r="AB14" s="3"/>
    </row>
    <row r="15" ht="24.0" customHeight="1">
      <c r="A15" s="9"/>
      <c r="B15" s="9"/>
      <c r="C15" s="11" t="s">
        <v>13</v>
      </c>
      <c r="D15" s="15"/>
      <c r="E15" s="28">
        <v>0.075</v>
      </c>
      <c r="F15" s="17"/>
      <c r="G15" s="11" t="s">
        <v>14</v>
      </c>
      <c r="H15" s="29" t="s">
        <v>15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3"/>
      <c r="Z15" s="3"/>
      <c r="AA15" s="3"/>
      <c r="AB15" s="3"/>
    </row>
    <row r="16" ht="24.0" customHeight="1">
      <c r="A16" s="9"/>
      <c r="B16" s="9"/>
      <c r="C16" s="30" t="s">
        <v>16</v>
      </c>
      <c r="D16" s="21"/>
      <c r="E16" s="31">
        <v>3.0</v>
      </c>
      <c r="F16" s="17"/>
      <c r="G16" s="11" t="s">
        <v>17</v>
      </c>
      <c r="H16" s="29" t="s">
        <v>15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3"/>
      <c r="Z16" s="3"/>
      <c r="AA16" s="3"/>
      <c r="AB16" s="3"/>
    </row>
    <row r="17" ht="24.0" customHeight="1">
      <c r="A17" s="32"/>
      <c r="B17" s="32"/>
      <c r="C17" s="33" t="s">
        <v>18</v>
      </c>
      <c r="D17" s="21"/>
      <c r="E17" s="34"/>
      <c r="F17" s="35"/>
      <c r="G17" s="36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"/>
      <c r="Y17" s="3"/>
      <c r="Z17" s="3"/>
      <c r="AA17" s="3"/>
    </row>
    <row r="18" ht="24.0" customHeight="1">
      <c r="A18" s="3"/>
      <c r="B18" s="3"/>
      <c r="C18" s="37"/>
      <c r="D18" s="38"/>
      <c r="E18" s="39"/>
      <c r="F18" s="40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ht="23.25" customHeight="1">
      <c r="A19" s="3"/>
      <c r="B19" s="3"/>
      <c r="C19" s="3"/>
      <c r="D19" s="41"/>
      <c r="E19" s="41"/>
      <c r="F19" s="3"/>
      <c r="G19" s="3"/>
      <c r="H19" s="3"/>
      <c r="I19" s="3"/>
      <c r="J19" s="9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ht="23.25" customHeight="1">
      <c r="A20" s="42"/>
      <c r="B20" s="43"/>
      <c r="C20" s="44" t="s">
        <v>19</v>
      </c>
      <c r="D20" s="45"/>
      <c r="E20" s="45"/>
      <c r="F20" s="46"/>
      <c r="G20" s="46"/>
      <c r="H20" s="46"/>
      <c r="I20" s="47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</row>
    <row r="21" ht="23.25" customHeight="1">
      <c r="A21" s="42"/>
      <c r="B21" s="48"/>
      <c r="C21" s="49" t="s">
        <v>20</v>
      </c>
      <c r="D21" s="50" t="s">
        <v>21</v>
      </c>
      <c r="E21" s="50" t="s">
        <v>22</v>
      </c>
      <c r="F21" s="51" t="s">
        <v>23</v>
      </c>
      <c r="G21" s="51" t="s">
        <v>24</v>
      </c>
      <c r="H21" s="52" t="s">
        <v>25</v>
      </c>
      <c r="I21" s="53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</row>
    <row r="22" ht="23.25" customHeight="1">
      <c r="A22" s="3"/>
      <c r="B22" s="54"/>
      <c r="C22" s="55" t="s">
        <v>26</v>
      </c>
      <c r="D22" s="56">
        <v>1.0</v>
      </c>
      <c r="E22" s="57">
        <f t="shared" ref="E22:E26" si="1">E9*H9</f>
        <v>0</v>
      </c>
      <c r="F22" s="58">
        <f>VLOOKUP(H$16,'Tax Breakdown'!$C$11:$J$23,8,FALSE)*Prepay!E$22*(1+E$15)</f>
        <v>0</v>
      </c>
      <c r="G22" s="58">
        <f>VLOOKUP(H$16,'Tax Breakdown'!$C$11:$J$23,6,FALSE)*Prepay!E$22</f>
        <v>0</v>
      </c>
      <c r="H22" s="59">
        <f t="shared" ref="H22:H26" si="2">SUM(E22:G22)</f>
        <v>0</v>
      </c>
      <c r="I22" s="60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</row>
    <row r="23" ht="23.25" customHeight="1">
      <c r="A23" s="3"/>
      <c r="B23" s="54"/>
      <c r="C23" s="55" t="s">
        <v>27</v>
      </c>
      <c r="D23" s="62">
        <f t="shared" ref="D23:D25" si="3">H10</f>
        <v>0</v>
      </c>
      <c r="E23" s="57">
        <f t="shared" si="1"/>
        <v>0</v>
      </c>
      <c r="F23" s="58">
        <f>VLOOKUP(H$16,'Tax Breakdown'!$C$11:$J$23,8,FALSE)*Prepay!E$23*(1+E$15)</f>
        <v>0</v>
      </c>
      <c r="G23" s="58">
        <f>VLOOKUP(H$16,'Tax Breakdown'!$C$11:$J$23,6,FALSE)*Prepay!E$23</f>
        <v>0</v>
      </c>
      <c r="H23" s="59">
        <f t="shared" si="2"/>
        <v>0</v>
      </c>
      <c r="I23" s="60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</row>
    <row r="24" ht="23.25" customHeight="1">
      <c r="A24" s="3"/>
      <c r="B24" s="54"/>
      <c r="C24" s="55" t="s">
        <v>28</v>
      </c>
      <c r="D24" s="62">
        <f t="shared" si="3"/>
        <v>0</v>
      </c>
      <c r="E24" s="57">
        <f t="shared" si="1"/>
        <v>0</v>
      </c>
      <c r="F24" s="58">
        <f>VLOOKUP(H$16,'Tax Breakdown'!$C$11:$J$23,8,FALSE)*Prepay!E$24*(1+E$15)</f>
        <v>0</v>
      </c>
      <c r="G24" s="58">
        <f>VLOOKUP(H$16,'Tax Breakdown'!$C$11:$J$23,6,FALSE)*Prepay!E$24</f>
        <v>0</v>
      </c>
      <c r="H24" s="59">
        <f t="shared" si="2"/>
        <v>0</v>
      </c>
      <c r="I24" s="60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</row>
    <row r="25" ht="23.25" customHeight="1">
      <c r="A25" s="3"/>
      <c r="B25" s="54"/>
      <c r="C25" s="55" t="s">
        <v>29</v>
      </c>
      <c r="D25" s="62">
        <f t="shared" si="3"/>
        <v>0</v>
      </c>
      <c r="E25" s="57">
        <f t="shared" si="1"/>
        <v>0</v>
      </c>
      <c r="F25" s="58">
        <f>VLOOKUP(H$16,'Tax Breakdown'!$C$11:$J$23,8,FALSE)*Prepay!E$25*(1+E$15)</f>
        <v>0</v>
      </c>
      <c r="G25" s="58">
        <f>VLOOKUP(H$16,'Tax Breakdown'!$C$11:$J$23,6,FALSE)*Prepay!E$25</f>
        <v>0</v>
      </c>
      <c r="H25" s="59">
        <f t="shared" si="2"/>
        <v>0</v>
      </c>
      <c r="I25" s="60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</row>
    <row r="26" ht="23.25" customHeight="1">
      <c r="A26" s="3"/>
      <c r="B26" s="54"/>
      <c r="C26" s="61" t="s">
        <v>30</v>
      </c>
      <c r="D26" s="62">
        <f>0</f>
        <v>0</v>
      </c>
      <c r="E26" s="57">
        <f t="shared" si="1"/>
        <v>0</v>
      </c>
      <c r="F26" s="57">
        <v>0.0</v>
      </c>
      <c r="G26" s="57">
        <v>0.0</v>
      </c>
      <c r="H26" s="59">
        <f t="shared" si="2"/>
        <v>0</v>
      </c>
      <c r="I26" s="60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</row>
    <row r="27" ht="23.25" customHeight="1">
      <c r="A27" s="3"/>
      <c r="B27" s="54"/>
      <c r="C27" s="61"/>
      <c r="D27" s="63"/>
      <c r="E27" s="57"/>
      <c r="F27" s="57"/>
      <c r="G27" s="57"/>
      <c r="H27" s="59"/>
      <c r="I27" s="60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</row>
    <row r="28" ht="23.25" customHeight="1">
      <c r="A28" s="42"/>
      <c r="B28" s="48"/>
      <c r="C28" s="64"/>
      <c r="D28" s="65"/>
      <c r="E28" s="65"/>
      <c r="F28" s="64"/>
      <c r="G28" s="51" t="s">
        <v>31</v>
      </c>
      <c r="H28" s="66">
        <f>SUM(H22:H27)</f>
        <v>0</v>
      </c>
      <c r="I28" s="53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</row>
    <row r="29" ht="11.25" customHeight="1">
      <c r="A29" s="67"/>
      <c r="B29" s="67" t="s">
        <v>32</v>
      </c>
      <c r="C29" s="68"/>
      <c r="D29" s="69"/>
      <c r="E29" s="69"/>
      <c r="F29" s="68"/>
      <c r="G29" s="68"/>
      <c r="H29" s="68"/>
      <c r="I29" s="70"/>
      <c r="J29" s="70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ht="11.25" customHeight="1">
      <c r="A30" s="67"/>
      <c r="B30" s="67" t="s">
        <v>33</v>
      </c>
      <c r="C30" s="68"/>
      <c r="D30" s="69"/>
      <c r="E30" s="69"/>
      <c r="F30" s="68"/>
      <c r="G30" s="68"/>
      <c r="H30" s="68"/>
      <c r="I30" s="70"/>
      <c r="J30" s="70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ht="11.25" customHeight="1">
      <c r="A31" s="67"/>
      <c r="B31" s="67" t="s">
        <v>34</v>
      </c>
      <c r="C31" s="68"/>
      <c r="D31" s="69"/>
      <c r="E31" s="69"/>
      <c r="F31" s="68"/>
      <c r="G31" s="68"/>
      <c r="H31" s="68"/>
      <c r="I31" s="70"/>
      <c r="J31" s="70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ht="11.25" customHeight="1">
      <c r="A32" s="67"/>
      <c r="B32" s="67" t="s">
        <v>35</v>
      </c>
      <c r="C32" s="68"/>
      <c r="D32" s="69"/>
      <c r="E32" s="69"/>
      <c r="F32" s="68"/>
      <c r="G32" s="68"/>
      <c r="H32" s="68"/>
      <c r="I32" s="70"/>
      <c r="J32" s="70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ht="23.25" customHeight="1">
      <c r="A33" s="3"/>
      <c r="B33" s="3"/>
      <c r="C33" s="3"/>
      <c r="D33" s="41"/>
      <c r="E33" s="4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ht="23.25" customHeight="1">
      <c r="A34" s="3"/>
      <c r="B34" s="71"/>
      <c r="C34" s="72" t="s">
        <v>36</v>
      </c>
      <c r="D34" s="73"/>
      <c r="E34" s="73"/>
      <c r="F34" s="74"/>
      <c r="G34" s="74"/>
      <c r="H34" s="74"/>
      <c r="I34" s="75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ht="23.25" customHeight="1">
      <c r="A35" s="42"/>
      <c r="B35" s="48"/>
      <c r="C35" s="49" t="s">
        <v>37</v>
      </c>
      <c r="D35" s="50" t="s">
        <v>38</v>
      </c>
      <c r="E35" s="50" t="s">
        <v>39</v>
      </c>
      <c r="F35" s="51"/>
      <c r="G35" s="51" t="s">
        <v>40</v>
      </c>
      <c r="H35" s="52" t="s">
        <v>25</v>
      </c>
      <c r="I35" s="76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</row>
    <row r="36" ht="23.25" customHeight="1">
      <c r="A36" s="42"/>
      <c r="B36" s="77"/>
      <c r="C36" s="78" t="s">
        <v>41</v>
      </c>
      <c r="D36" s="79">
        <f>E$15</f>
        <v>0.075</v>
      </c>
      <c r="E36" s="80">
        <f>ROUND(SUM(E22:E27)*D36,2)</f>
        <v>0</v>
      </c>
      <c r="F36" s="80"/>
      <c r="G36" s="80">
        <f>VLOOKUP(H$15,'Tax Breakdown'!$C$11:$J$23,2,FALSE)*Prepay!E$36</f>
        <v>0</v>
      </c>
      <c r="H36" s="81">
        <f t="shared" ref="H36:H38" si="4">SUM(E36:G36)</f>
        <v>0</v>
      </c>
      <c r="I36" s="8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</row>
    <row r="37" ht="23.25" customHeight="1">
      <c r="A37" s="42"/>
      <c r="B37" s="77"/>
      <c r="C37" s="83" t="s">
        <v>42</v>
      </c>
      <c r="D37" s="80">
        <f>E$16</f>
        <v>3</v>
      </c>
      <c r="E37" s="80">
        <f>D37*Sum(H9:H13)*12</f>
        <v>0</v>
      </c>
      <c r="F37" s="80"/>
      <c r="G37" s="80">
        <f>VLOOKUP(H$15,'Tax Breakdown'!$C$11:$J$23,2,FALSE)*Prepay!E$37</f>
        <v>0</v>
      </c>
      <c r="H37" s="81">
        <f t="shared" si="4"/>
        <v>0</v>
      </c>
      <c r="I37" s="82"/>
      <c r="J37" s="84"/>
      <c r="K37" s="85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</row>
    <row r="38" ht="27.75" customHeight="1">
      <c r="A38" s="42"/>
      <c r="B38" s="77"/>
      <c r="C38" s="86" t="s">
        <v>43</v>
      </c>
      <c r="D38" s="87">
        <v>10.0</v>
      </c>
      <c r="E38" s="80">
        <f>SUM(H9:H13)*D$38</f>
        <v>0</v>
      </c>
      <c r="F38" s="80"/>
      <c r="G38" s="80">
        <f>VLOOKUP(H$15,'Tax Breakdown'!$C$11:$J$23,2,FALSE)*Prepay!E$38</f>
        <v>0</v>
      </c>
      <c r="H38" s="81">
        <f t="shared" si="4"/>
        <v>0</v>
      </c>
      <c r="I38" s="82"/>
      <c r="J38" s="84"/>
      <c r="K38" s="85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</row>
    <row r="39" ht="27.75" customHeight="1">
      <c r="A39" s="42"/>
      <c r="B39" s="77"/>
      <c r="C39" s="88" t="s">
        <v>44</v>
      </c>
      <c r="D39" s="87"/>
      <c r="E39" s="80"/>
      <c r="F39" s="80"/>
      <c r="G39" s="80"/>
      <c r="H39" s="81"/>
      <c r="I39" s="82"/>
      <c r="J39" s="84"/>
      <c r="K39" s="85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</row>
    <row r="40" ht="23.25" customHeight="1">
      <c r="A40" s="3"/>
      <c r="B40" s="89"/>
      <c r="C40" s="90"/>
      <c r="D40" s="91"/>
      <c r="E40" s="91"/>
      <c r="F40" s="92"/>
      <c r="G40" s="92"/>
      <c r="H40" s="92"/>
      <c r="I40" s="93"/>
      <c r="J40" s="94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ht="23.25" customHeight="1">
      <c r="A41" s="42"/>
      <c r="B41" s="95"/>
      <c r="C41" s="96"/>
      <c r="D41" s="97"/>
      <c r="E41" s="98"/>
      <c r="F41" s="96"/>
      <c r="G41" s="99" t="s">
        <v>31</v>
      </c>
      <c r="H41" s="100">
        <f>SUM(H36:H40)</f>
        <v>0</v>
      </c>
      <c r="I41" s="101"/>
      <c r="J41" s="84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</row>
    <row r="42" ht="11.25" customHeight="1">
      <c r="A42" s="67"/>
      <c r="B42" s="67" t="s">
        <v>45</v>
      </c>
      <c r="C42" s="68"/>
      <c r="D42" s="69"/>
      <c r="E42" s="69"/>
      <c r="F42" s="68"/>
      <c r="G42" s="68"/>
      <c r="H42" s="68"/>
      <c r="I42" s="70"/>
      <c r="J42" s="70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</row>
    <row r="43" ht="23.25" customHeight="1">
      <c r="A43" s="3"/>
      <c r="B43" s="3"/>
      <c r="C43" s="3"/>
      <c r="D43" s="41"/>
      <c r="E43" s="4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ht="23.25" customHeight="1">
      <c r="A44" s="42"/>
      <c r="B44" s="48"/>
      <c r="C44" s="64"/>
      <c r="D44" s="65"/>
      <c r="E44" s="65"/>
      <c r="F44" s="49" t="s">
        <v>46</v>
      </c>
      <c r="G44" s="64"/>
      <c r="H44" s="66">
        <f>SUM(E22:E27,E36:E40)</f>
        <v>0</v>
      </c>
      <c r="I44" s="53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</row>
    <row r="45" ht="23.25" customHeight="1">
      <c r="A45" s="102"/>
      <c r="B45" s="103"/>
      <c r="C45" s="64"/>
      <c r="D45" s="65"/>
      <c r="E45" s="65"/>
      <c r="F45" s="49" t="s">
        <v>47</v>
      </c>
      <c r="G45" s="52"/>
      <c r="H45" s="66">
        <f>SUM(F22:G27,F36:G40)</f>
        <v>0</v>
      </c>
      <c r="I45" s="53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</row>
    <row r="46" ht="27.0" customHeight="1">
      <c r="A46" s="104"/>
      <c r="B46" s="105"/>
      <c r="C46" s="106"/>
      <c r="D46" s="107"/>
      <c r="E46" s="107"/>
      <c r="F46" s="108" t="s">
        <v>48</v>
      </c>
      <c r="G46" s="106"/>
      <c r="H46" s="109">
        <f>H44+H45</f>
        <v>0</v>
      </c>
      <c r="I46" s="110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</row>
    <row r="47" ht="11.25" customHeight="1">
      <c r="A47" s="67"/>
      <c r="B47" s="67"/>
      <c r="C47" s="68"/>
      <c r="D47" s="69"/>
      <c r="E47" s="69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</row>
    <row r="48" ht="11.25" customHeight="1">
      <c r="A48" s="67"/>
      <c r="B48" s="67"/>
      <c r="C48" s="68"/>
      <c r="D48" s="69"/>
      <c r="E48" s="69"/>
      <c r="F48" s="68"/>
      <c r="G48" s="68"/>
      <c r="H48" s="68"/>
      <c r="I48" s="70"/>
      <c r="J48" s="70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</row>
    <row r="49" ht="23.25" customHeight="1">
      <c r="A49" s="3"/>
      <c r="B49" s="3"/>
      <c r="C49" s="3"/>
      <c r="D49" s="41"/>
      <c r="E49" s="4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ht="23.25" customHeight="1">
      <c r="A50" s="3"/>
      <c r="B50" s="3"/>
      <c r="C50" s="3"/>
      <c r="D50" s="41"/>
      <c r="E50" s="4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ht="23.25" customHeight="1">
      <c r="A51" s="3"/>
      <c r="B51" s="3"/>
      <c r="C51" s="3"/>
      <c r="D51" s="41"/>
      <c r="E51" s="4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G3:I3"/>
  </mergeCells>
  <conditionalFormatting sqref="E15">
    <cfRule type="notContainsBlanks" dxfId="0" priority="1">
      <formula>LEN(TRIM(E15))&gt;0</formula>
    </cfRule>
  </conditionalFormatting>
  <dataValidations>
    <dataValidation type="list" allowBlank="1" sqref="H15:H16">
      <formula1>"BC,AB,SK,MB,ON,NB,NS,PE,NF,YT,NT,NU,QC"</formula1>
    </dataValidation>
  </dataValidations>
  <printOptions/>
  <pageMargins bottom="0.75" footer="0.0" header="0.0" left="0.7" right="0.7" top="0.75"/>
  <pageSetup scale="65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2.86"/>
    <col customWidth="1" min="3" max="3" width="32.0"/>
    <col customWidth="1" min="4" max="4" width="10.0"/>
    <col customWidth="1" min="5" max="5" width="25.14"/>
    <col customWidth="1" min="6" max="6" width="12.29"/>
    <col customWidth="1" min="7" max="7" width="42.86"/>
    <col customWidth="1" min="8" max="8" width="17.43"/>
    <col customWidth="1" min="9" max="9" width="3.14"/>
    <col customWidth="1" min="10" max="10" width="1.43"/>
    <col customWidth="1" min="11" max="11" width="16.0"/>
    <col customWidth="1" min="12" max="12" width="0.43"/>
  </cols>
  <sheetData>
    <row r="1">
      <c r="A1" s="1"/>
      <c r="B1" s="1"/>
      <c r="C1" s="2"/>
      <c r="D1" s="3"/>
      <c r="E1" s="3"/>
      <c r="F1" s="3"/>
      <c r="G1" s="3"/>
      <c r="H1" s="3"/>
      <c r="I1" s="3"/>
      <c r="J1" s="3"/>
      <c r="K1" s="3"/>
      <c r="L1" s="3"/>
    </row>
    <row r="2">
      <c r="A2" s="1"/>
      <c r="B2" s="1"/>
      <c r="C2" s="2"/>
      <c r="D2" s="3"/>
      <c r="E2" s="3"/>
      <c r="F2" s="3"/>
      <c r="G2" s="111" t="s">
        <v>49</v>
      </c>
      <c r="H2" s="5"/>
      <c r="I2" s="5"/>
      <c r="J2" s="3"/>
      <c r="K2" s="3"/>
      <c r="L2" s="3"/>
    </row>
    <row r="3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</row>
    <row r="4">
      <c r="A4" s="1"/>
      <c r="B4" s="1"/>
      <c r="C4" s="3"/>
      <c r="D4" s="3"/>
      <c r="E4" s="3"/>
      <c r="F4" s="3"/>
      <c r="G4" s="3"/>
      <c r="H4" s="3"/>
      <c r="I4" s="3"/>
      <c r="J4" s="3"/>
      <c r="K4" s="3"/>
      <c r="L4" s="3"/>
    </row>
    <row r="5">
      <c r="A5" s="1"/>
      <c r="B5" s="1"/>
      <c r="C5" s="6" t="s">
        <v>1</v>
      </c>
      <c r="D5" s="3"/>
      <c r="E5" s="3"/>
      <c r="F5" s="3"/>
      <c r="G5" s="7" t="s">
        <v>2</v>
      </c>
      <c r="H5" s="3"/>
      <c r="I5" s="3"/>
      <c r="J5" s="3"/>
      <c r="K5" s="3"/>
      <c r="L5" s="3"/>
    </row>
    <row r="6">
      <c r="A6" s="1"/>
      <c r="B6" s="1"/>
      <c r="C6" s="112"/>
      <c r="D6" s="3"/>
      <c r="E6" s="3"/>
      <c r="F6" s="3"/>
      <c r="G6" s="3"/>
      <c r="H6" s="3"/>
      <c r="I6" s="3"/>
      <c r="J6" s="3"/>
      <c r="K6" s="3"/>
      <c r="L6" s="3"/>
    </row>
    <row r="7">
      <c r="A7" s="1"/>
      <c r="B7" s="113"/>
      <c r="C7" s="114"/>
      <c r="D7" s="5"/>
      <c r="E7" s="5"/>
      <c r="F7" s="3"/>
      <c r="G7" s="3"/>
      <c r="H7" s="3"/>
      <c r="I7" s="3"/>
      <c r="J7" s="3"/>
      <c r="K7" s="3"/>
      <c r="L7" s="3"/>
    </row>
    <row r="8" ht="7.5" customHeight="1">
      <c r="A8" s="3"/>
      <c r="B8" s="3"/>
      <c r="C8" s="2"/>
      <c r="D8" s="3"/>
      <c r="E8" s="3"/>
      <c r="F8" s="3"/>
      <c r="G8" s="3"/>
      <c r="H8" s="3"/>
      <c r="I8" s="3"/>
      <c r="J8" s="3"/>
      <c r="K8" s="3"/>
      <c r="L8" s="3"/>
    </row>
    <row r="9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4.0" customHeight="1">
      <c r="A10" s="9"/>
      <c r="B10" s="9"/>
      <c r="C10" s="11" t="s">
        <v>50</v>
      </c>
      <c r="D10" s="115"/>
      <c r="E10" s="13">
        <v>0.0</v>
      </c>
      <c r="F10" s="9"/>
      <c r="G10" s="11" t="s">
        <v>4</v>
      </c>
      <c r="H10" s="14">
        <v>0.0</v>
      </c>
      <c r="I10" s="9"/>
      <c r="J10" s="9"/>
      <c r="K10" s="9"/>
      <c r="L10" s="9"/>
    </row>
    <row r="11" ht="24.0" customHeight="1">
      <c r="A11" s="9"/>
      <c r="B11" s="9"/>
      <c r="C11" s="11" t="s">
        <v>5</v>
      </c>
      <c r="D11" s="15"/>
      <c r="E11" s="18">
        <v>0.0</v>
      </c>
      <c r="F11" s="17"/>
      <c r="G11" s="11" t="s">
        <v>6</v>
      </c>
      <c r="H11" s="19">
        <v>0.0</v>
      </c>
      <c r="I11" s="9"/>
      <c r="J11" s="9"/>
      <c r="K11" s="9"/>
      <c r="L11" s="9"/>
    </row>
    <row r="12" ht="24.0" customHeight="1">
      <c r="A12" s="9"/>
      <c r="B12" s="9"/>
      <c r="C12" s="11" t="s">
        <v>7</v>
      </c>
      <c r="D12" s="15"/>
      <c r="E12" s="18">
        <v>0.0</v>
      </c>
      <c r="F12" s="17"/>
      <c r="G12" s="11" t="s">
        <v>8</v>
      </c>
      <c r="H12" s="19">
        <v>0.0</v>
      </c>
      <c r="I12" s="9"/>
      <c r="J12" s="9"/>
      <c r="K12" s="9"/>
      <c r="L12" s="9"/>
    </row>
    <row r="13" ht="24.0" customHeight="1">
      <c r="A13" s="9"/>
      <c r="B13" s="9"/>
      <c r="C13" s="20" t="s">
        <v>51</v>
      </c>
      <c r="D13" s="21"/>
      <c r="E13" s="22">
        <v>0.0</v>
      </c>
      <c r="F13" s="17"/>
      <c r="G13" s="11" t="s">
        <v>10</v>
      </c>
      <c r="H13" s="19">
        <v>0.0</v>
      </c>
      <c r="I13" s="9"/>
      <c r="J13" s="9"/>
      <c r="K13" s="9"/>
      <c r="L13" s="9"/>
    </row>
    <row r="14" ht="24.0" customHeight="1">
      <c r="A14" s="9"/>
      <c r="B14" s="9"/>
      <c r="C14" s="20" t="s">
        <v>52</v>
      </c>
      <c r="D14" s="21"/>
      <c r="E14" s="23"/>
      <c r="F14" s="17"/>
      <c r="G14" s="11" t="s">
        <v>12</v>
      </c>
      <c r="H14" s="14"/>
      <c r="I14" s="9"/>
      <c r="J14" s="9"/>
      <c r="K14" s="9"/>
      <c r="L14" s="9"/>
    </row>
    <row r="15" ht="24.0" customHeight="1">
      <c r="A15" s="9"/>
      <c r="B15" s="9"/>
      <c r="C15" s="116"/>
      <c r="D15" s="25"/>
      <c r="E15" s="26"/>
      <c r="F15" s="17"/>
      <c r="G15" s="117"/>
      <c r="H15" s="27"/>
      <c r="I15" s="9"/>
      <c r="J15" s="9"/>
      <c r="K15" s="9"/>
      <c r="L15" s="9"/>
    </row>
    <row r="16" ht="24.0" customHeight="1">
      <c r="A16" s="9"/>
      <c r="B16" s="9"/>
      <c r="C16" s="20" t="s">
        <v>13</v>
      </c>
      <c r="D16" s="15"/>
      <c r="E16" s="28">
        <v>0.15</v>
      </c>
      <c r="F16" s="17"/>
      <c r="G16" s="118" t="s">
        <v>14</v>
      </c>
      <c r="H16" s="29" t="s">
        <v>15</v>
      </c>
      <c r="I16" s="9"/>
      <c r="J16" s="9"/>
      <c r="K16" s="9"/>
      <c r="L16" s="9"/>
    </row>
    <row r="17" ht="24.0" customHeight="1">
      <c r="A17" s="9"/>
      <c r="B17" s="9"/>
      <c r="C17" s="119" t="s">
        <v>18</v>
      </c>
      <c r="D17" s="21"/>
      <c r="E17" s="120">
        <v>0.0</v>
      </c>
      <c r="F17" s="17"/>
      <c r="G17" s="118" t="s">
        <v>17</v>
      </c>
      <c r="H17" s="29" t="s">
        <v>15</v>
      </c>
      <c r="I17" s="9"/>
      <c r="J17" s="9"/>
      <c r="K17" s="9"/>
      <c r="L17" s="9"/>
    </row>
    <row r="18" ht="24.0" customHeight="1">
      <c r="A18" s="3"/>
      <c r="B18" s="3"/>
      <c r="C18" s="37"/>
      <c r="D18" s="38"/>
      <c r="E18" s="39"/>
      <c r="F18" s="40"/>
      <c r="G18" s="3"/>
      <c r="H18" s="3"/>
      <c r="I18" s="3"/>
      <c r="J18" s="3"/>
      <c r="K18" s="3"/>
      <c r="L18" s="3"/>
    </row>
    <row r="19" ht="24.0" customHeight="1">
      <c r="A19" s="3"/>
      <c r="B19" s="3"/>
      <c r="C19" s="121"/>
      <c r="D19" s="122"/>
      <c r="E19" s="123"/>
      <c r="F19" s="40"/>
      <c r="G19" s="3"/>
      <c r="H19" s="3"/>
      <c r="I19" s="3"/>
      <c r="J19" s="3"/>
      <c r="K19" s="3"/>
      <c r="L19" s="3"/>
    </row>
    <row r="20" ht="23.25" customHeight="1">
      <c r="A20" s="3"/>
      <c r="B20" s="3"/>
      <c r="C20" s="2"/>
      <c r="D20" s="124"/>
      <c r="E20" s="125"/>
      <c r="F20" s="3"/>
      <c r="G20" s="3"/>
      <c r="H20" s="3"/>
      <c r="I20" s="3"/>
      <c r="J20" s="3"/>
      <c r="K20" s="3"/>
      <c r="L20" s="3"/>
    </row>
    <row r="21" ht="23.25" customHeight="1">
      <c r="A21" s="3"/>
      <c r="B21" s="3"/>
      <c r="C21" s="3"/>
      <c r="D21" s="41"/>
      <c r="E21" s="41"/>
      <c r="F21" s="3"/>
      <c r="G21" s="3"/>
      <c r="H21" s="3"/>
      <c r="I21" s="3"/>
      <c r="J21" s="9"/>
      <c r="K21" s="9"/>
      <c r="L21" s="9"/>
    </row>
    <row r="22" ht="23.25" customHeight="1">
      <c r="A22" s="42"/>
      <c r="B22" s="43"/>
      <c r="C22" s="44" t="s">
        <v>53</v>
      </c>
      <c r="D22" s="45"/>
      <c r="E22" s="45"/>
      <c r="F22" s="46"/>
      <c r="G22" s="46"/>
      <c r="H22" s="46"/>
      <c r="I22" s="47"/>
      <c r="J22" s="42"/>
      <c r="K22" s="42"/>
      <c r="L22" s="42"/>
    </row>
    <row r="23" ht="23.25" customHeight="1">
      <c r="A23" s="42"/>
      <c r="B23" s="48"/>
      <c r="C23" s="49" t="s">
        <v>20</v>
      </c>
      <c r="D23" s="50" t="s">
        <v>54</v>
      </c>
      <c r="E23" s="50" t="s">
        <v>55</v>
      </c>
      <c r="F23" s="51" t="s">
        <v>23</v>
      </c>
      <c r="G23" s="51" t="s">
        <v>56</v>
      </c>
      <c r="H23" s="52" t="s">
        <v>25</v>
      </c>
      <c r="I23" s="53"/>
      <c r="J23" s="42"/>
      <c r="K23" s="42"/>
      <c r="L23" s="42"/>
    </row>
    <row r="24" ht="23.25" customHeight="1">
      <c r="A24" s="61"/>
      <c r="B24" s="126"/>
      <c r="C24" s="55" t="s">
        <v>26</v>
      </c>
      <c r="D24" s="62">
        <f t="shared" ref="D24:D28" si="1">H10</f>
        <v>0</v>
      </c>
      <c r="E24" s="57">
        <f t="shared" ref="E24:E28" si="2">E10*H10</f>
        <v>0</v>
      </c>
      <c r="F24" s="58">
        <f>VLOOKUP(H$17,'Tax Breakdown'!$C$11:$J$23,8,FALSE)*Postpay!E$24*(1+E$16)</f>
        <v>0</v>
      </c>
      <c r="G24" s="58">
        <f>VLOOKUP(H$17,'Tax Breakdown'!$C$11:$J$23,6,FALSE)*Postpay!E$24</f>
        <v>0</v>
      </c>
      <c r="H24" s="59">
        <f t="shared" ref="H24:H28" si="3">SUM(E24:G24)</f>
        <v>0</v>
      </c>
      <c r="I24" s="60"/>
      <c r="J24" s="61"/>
      <c r="K24" s="61"/>
      <c r="L24" s="61"/>
    </row>
    <row r="25" ht="23.25" customHeight="1">
      <c r="A25" s="61"/>
      <c r="B25" s="126"/>
      <c r="C25" s="55" t="s">
        <v>27</v>
      </c>
      <c r="D25" s="62">
        <f t="shared" si="1"/>
        <v>0</v>
      </c>
      <c r="E25" s="57">
        <f t="shared" si="2"/>
        <v>0</v>
      </c>
      <c r="F25" s="58">
        <f>VLOOKUP(H$17,'Tax Breakdown'!$C$11:$J$23,8,FALSE)*Postpay!E$25*(1+E$16)</f>
        <v>0</v>
      </c>
      <c r="G25" s="58">
        <f>VLOOKUP(H$17,'Tax Breakdown'!$C$11:$J$23,6,FALSE)*Postpay!E$25</f>
        <v>0</v>
      </c>
      <c r="H25" s="59">
        <f t="shared" si="3"/>
        <v>0</v>
      </c>
      <c r="I25" s="60"/>
      <c r="J25" s="61"/>
      <c r="K25" s="61"/>
      <c r="L25" s="61"/>
    </row>
    <row r="26" ht="23.25" customHeight="1">
      <c r="A26" s="61"/>
      <c r="B26" s="126"/>
      <c r="C26" s="55" t="s">
        <v>28</v>
      </c>
      <c r="D26" s="62">
        <f t="shared" si="1"/>
        <v>0</v>
      </c>
      <c r="E26" s="57">
        <f t="shared" si="2"/>
        <v>0</v>
      </c>
      <c r="F26" s="58">
        <f>VLOOKUP(H$17,'Tax Breakdown'!$C$11:$J$23,8,FALSE)*Postpay!E$26*(1+E$16)</f>
        <v>0</v>
      </c>
      <c r="G26" s="58">
        <f>VLOOKUP(H$17,'Tax Breakdown'!$C$11:$J$23,6,FALSE)*Postpay!E$26</f>
        <v>0</v>
      </c>
      <c r="H26" s="59">
        <f t="shared" si="3"/>
        <v>0</v>
      </c>
      <c r="I26" s="60"/>
      <c r="J26" s="61"/>
      <c r="K26" s="61"/>
      <c r="L26" s="61"/>
    </row>
    <row r="27" ht="23.25" customHeight="1">
      <c r="A27" s="61"/>
      <c r="B27" s="126"/>
      <c r="C27" s="55" t="s">
        <v>29</v>
      </c>
      <c r="D27" s="62">
        <f t="shared" si="1"/>
        <v>0</v>
      </c>
      <c r="E27" s="57">
        <f t="shared" si="2"/>
        <v>0</v>
      </c>
      <c r="F27" s="58">
        <f>VLOOKUP(H$17,'Tax Breakdown'!$C$11:$J$23,8,FALSE)*Postpay!E$27*(1+E$16)</f>
        <v>0</v>
      </c>
      <c r="G27" s="58">
        <f>VLOOKUP(H$17,'Tax Breakdown'!$C$11:$J$23,6,FALSE)*Postpay!E$27</f>
        <v>0</v>
      </c>
      <c r="H27" s="59">
        <f t="shared" si="3"/>
        <v>0</v>
      </c>
      <c r="I27" s="60"/>
      <c r="J27" s="61"/>
      <c r="K27" s="61"/>
      <c r="L27" s="61"/>
    </row>
    <row r="28" ht="23.25" customHeight="1">
      <c r="A28" s="3"/>
      <c r="B28" s="54"/>
      <c r="C28" s="61" t="s">
        <v>30</v>
      </c>
      <c r="D28" s="62" t="str">
        <f t="shared" si="1"/>
        <v/>
      </c>
      <c r="E28" s="57">
        <f t="shared" si="2"/>
        <v>0</v>
      </c>
      <c r="F28" s="58">
        <v>0.0</v>
      </c>
      <c r="G28" s="57">
        <v>0.0</v>
      </c>
      <c r="H28" s="59">
        <f t="shared" si="3"/>
        <v>0</v>
      </c>
      <c r="I28" s="127"/>
      <c r="J28" s="61"/>
      <c r="K28" s="61"/>
      <c r="L28" s="61"/>
    </row>
    <row r="29" ht="23.25" customHeight="1">
      <c r="A29" s="3"/>
      <c r="B29" s="54"/>
      <c r="C29" s="61"/>
      <c r="D29" s="62"/>
      <c r="E29" s="57"/>
      <c r="F29" s="57"/>
      <c r="G29" s="57"/>
      <c r="H29" s="59"/>
      <c r="I29" s="127"/>
      <c r="J29" s="61"/>
      <c r="K29" s="61"/>
      <c r="L29" s="61"/>
    </row>
    <row r="30" ht="23.25" customHeight="1">
      <c r="A30" s="42"/>
      <c r="B30" s="48"/>
      <c r="C30" s="64"/>
      <c r="D30" s="65"/>
      <c r="E30" s="65"/>
      <c r="F30" s="64"/>
      <c r="G30" s="51" t="s">
        <v>31</v>
      </c>
      <c r="H30" s="66">
        <f>SUM(H24:H29)</f>
        <v>0</v>
      </c>
      <c r="I30" s="53"/>
      <c r="J30" s="42"/>
      <c r="K30" s="42"/>
      <c r="L30" s="42"/>
    </row>
    <row r="31" ht="11.25" customHeight="1">
      <c r="A31" s="128"/>
      <c r="B31" s="128" t="s">
        <v>32</v>
      </c>
      <c r="C31" s="3"/>
      <c r="D31" s="129"/>
      <c r="E31" s="129"/>
      <c r="F31" s="130"/>
      <c r="G31" s="130"/>
      <c r="H31" s="130"/>
      <c r="I31" s="131"/>
      <c r="J31" s="131"/>
      <c r="K31" s="130"/>
      <c r="L31" s="130"/>
    </row>
    <row r="32" ht="11.25" customHeight="1">
      <c r="A32" s="128"/>
      <c r="B32" s="128" t="s">
        <v>33</v>
      </c>
      <c r="C32" s="3"/>
      <c r="D32" s="129"/>
      <c r="E32" s="129"/>
      <c r="F32" s="130"/>
      <c r="G32" s="130"/>
      <c r="H32" s="130"/>
      <c r="I32" s="131"/>
      <c r="J32" s="131"/>
      <c r="K32" s="130"/>
      <c r="L32" s="130"/>
    </row>
    <row r="33" ht="11.25" customHeight="1">
      <c r="A33" s="128"/>
      <c r="B33" s="128" t="s">
        <v>34</v>
      </c>
      <c r="C33" s="3"/>
      <c r="D33" s="129"/>
      <c r="E33" s="129"/>
      <c r="F33" s="130"/>
      <c r="G33" s="130"/>
      <c r="H33" s="130"/>
      <c r="I33" s="131"/>
      <c r="J33" s="131"/>
      <c r="K33" s="130"/>
      <c r="L33" s="130"/>
    </row>
    <row r="34" ht="11.25" customHeight="1">
      <c r="A34" s="128"/>
      <c r="B34" s="128" t="s">
        <v>35</v>
      </c>
      <c r="C34" s="3"/>
      <c r="D34" s="129"/>
      <c r="E34" s="129"/>
      <c r="F34" s="130"/>
      <c r="G34" s="130"/>
      <c r="H34" s="130"/>
      <c r="I34" s="131"/>
      <c r="J34" s="131"/>
      <c r="K34" s="130"/>
      <c r="L34" s="130"/>
    </row>
    <row r="35" ht="23.25" customHeight="1">
      <c r="A35" s="3"/>
      <c r="B35" s="3"/>
      <c r="C35" s="3"/>
      <c r="D35" s="41"/>
      <c r="E35" s="41"/>
      <c r="F35" s="3"/>
      <c r="G35" s="3"/>
      <c r="H35" s="3"/>
      <c r="I35" s="3"/>
      <c r="J35" s="3"/>
      <c r="K35" s="3"/>
      <c r="L35" s="3"/>
    </row>
    <row r="36" ht="23.25" customHeight="1">
      <c r="A36" s="3"/>
      <c r="B36" s="3"/>
      <c r="C36" s="3"/>
      <c r="D36" s="41"/>
      <c r="E36" s="41"/>
      <c r="F36" s="3"/>
      <c r="G36" s="3"/>
      <c r="H36" s="3"/>
      <c r="I36" s="3"/>
      <c r="J36" s="3"/>
      <c r="K36" s="3"/>
      <c r="L36" s="3"/>
    </row>
    <row r="37" ht="23.25" customHeight="1">
      <c r="A37" s="3"/>
      <c r="B37" s="71"/>
      <c r="C37" s="72" t="s">
        <v>57</v>
      </c>
      <c r="D37" s="73"/>
      <c r="E37" s="73"/>
      <c r="F37" s="74"/>
      <c r="G37" s="74"/>
      <c r="H37" s="74"/>
      <c r="I37" s="75"/>
      <c r="J37" s="3"/>
      <c r="K37" s="3"/>
      <c r="L37" s="3"/>
    </row>
    <row r="38" ht="23.25" customHeight="1">
      <c r="A38" s="42"/>
      <c r="B38" s="48"/>
      <c r="C38" s="49" t="s">
        <v>37</v>
      </c>
      <c r="D38" s="50" t="s">
        <v>38</v>
      </c>
      <c r="E38" s="50" t="s">
        <v>39</v>
      </c>
      <c r="F38" s="51"/>
      <c r="G38" s="51" t="s">
        <v>40</v>
      </c>
      <c r="H38" s="52" t="s">
        <v>25</v>
      </c>
      <c r="I38" s="76"/>
      <c r="J38" s="42"/>
      <c r="K38" s="42"/>
      <c r="L38" s="42"/>
    </row>
    <row r="39" ht="23.25" customHeight="1">
      <c r="A39" s="42"/>
      <c r="B39" s="77"/>
      <c r="C39" s="78" t="s">
        <v>58</v>
      </c>
      <c r="D39" s="132">
        <v>10.0</v>
      </c>
      <c r="E39" s="80">
        <f>MULTIPLY(D39,(SUM(H10,H11,H12,H13,H14)*12))</f>
        <v>0</v>
      </c>
      <c r="F39" s="80"/>
      <c r="G39" s="80">
        <f>VLOOKUP(H$16,'Tax Breakdown'!$C$11:$J$23,2,FALSE)*Postpay!E$39</f>
        <v>0</v>
      </c>
      <c r="H39" s="81">
        <f t="shared" ref="H39:H41" si="4">SUM(E39:G39)</f>
        <v>0</v>
      </c>
      <c r="I39" s="82"/>
      <c r="J39" s="42"/>
      <c r="K39" s="42"/>
      <c r="L39" s="42"/>
    </row>
    <row r="40" ht="23.25" customHeight="1">
      <c r="A40" s="42"/>
      <c r="B40" s="77"/>
      <c r="C40" s="78" t="s">
        <v>41</v>
      </c>
      <c r="D40" s="79">
        <f>E$16</f>
        <v>0.15</v>
      </c>
      <c r="E40" s="80">
        <f>ROUND(SUM(E24:E29)*D40,2)</f>
        <v>0</v>
      </c>
      <c r="F40" s="80"/>
      <c r="G40" s="80">
        <f>VLOOKUP(H$16,'Tax Breakdown'!$C$11:$J$23,2,FALSE)*Postpay!E$40</f>
        <v>0</v>
      </c>
      <c r="H40" s="81">
        <f t="shared" si="4"/>
        <v>0</v>
      </c>
      <c r="I40" s="82"/>
      <c r="J40" s="42"/>
      <c r="K40" s="42"/>
      <c r="L40" s="42"/>
    </row>
    <row r="41" ht="23.25" customHeight="1">
      <c r="A41" s="42"/>
      <c r="B41" s="77"/>
      <c r="C41" s="133" t="s">
        <v>59</v>
      </c>
      <c r="D41" s="80">
        <f>E$17</f>
        <v>0</v>
      </c>
      <c r="E41" s="80">
        <f>D41</f>
        <v>0</v>
      </c>
      <c r="F41" s="80"/>
      <c r="G41" s="80">
        <f>VLOOKUP(H$16,'Tax Breakdown'!$C$11:$J$23,2,FALSE)*Postpay!E$41</f>
        <v>0</v>
      </c>
      <c r="H41" s="81">
        <f t="shared" si="4"/>
        <v>0</v>
      </c>
      <c r="I41" s="82"/>
      <c r="J41" s="84"/>
      <c r="K41" s="134"/>
      <c r="L41" s="84"/>
    </row>
    <row r="42" ht="23.25" customHeight="1">
      <c r="A42" s="3"/>
      <c r="B42" s="54"/>
      <c r="C42" s="135"/>
      <c r="D42" s="136"/>
      <c r="E42" s="136"/>
      <c r="F42" s="136"/>
      <c r="G42" s="80"/>
      <c r="H42" s="137"/>
      <c r="I42" s="138"/>
      <c r="J42" s="94"/>
      <c r="K42" s="94"/>
      <c r="L42" s="94"/>
    </row>
    <row r="43" ht="23.25" customHeight="1">
      <c r="A43" s="42"/>
      <c r="B43" s="48"/>
      <c r="C43" s="64"/>
      <c r="D43" s="139"/>
      <c r="E43" s="140"/>
      <c r="F43" s="64"/>
      <c r="G43" s="51" t="s">
        <v>31</v>
      </c>
      <c r="H43" s="66">
        <f>SUM(H39:H42)</f>
        <v>0</v>
      </c>
      <c r="I43" s="53"/>
      <c r="J43" s="84"/>
      <c r="K43" s="84"/>
      <c r="L43" s="84"/>
    </row>
    <row r="44" ht="11.25" customHeight="1">
      <c r="A44" s="3"/>
      <c r="B44" s="128" t="s">
        <v>45</v>
      </c>
      <c r="C44" s="3"/>
      <c r="D44" s="41"/>
      <c r="E44" s="41"/>
      <c r="F44" s="3"/>
      <c r="G44" s="3"/>
      <c r="H44" s="3"/>
      <c r="I44" s="94"/>
      <c r="J44" s="94"/>
      <c r="K44" s="94"/>
      <c r="L44" s="94"/>
    </row>
    <row r="45" ht="23.25" customHeight="1">
      <c r="A45" s="3"/>
      <c r="B45" s="3"/>
      <c r="C45" s="3"/>
      <c r="D45" s="41"/>
      <c r="E45" s="41"/>
      <c r="F45" s="3"/>
      <c r="G45" s="3"/>
      <c r="H45" s="3"/>
      <c r="I45" s="3"/>
      <c r="J45" s="3"/>
      <c r="K45" s="3"/>
      <c r="L45" s="3"/>
    </row>
    <row r="46" ht="23.25" customHeight="1">
      <c r="A46" s="3"/>
      <c r="B46" s="3"/>
      <c r="C46" s="3"/>
      <c r="D46" s="41"/>
      <c r="E46" s="41"/>
      <c r="F46" s="3"/>
      <c r="G46" s="3"/>
      <c r="H46" s="3"/>
      <c r="I46" s="3"/>
      <c r="J46" s="3"/>
      <c r="K46" s="3"/>
      <c r="L46" s="3"/>
    </row>
    <row r="47" ht="23.25" customHeight="1">
      <c r="A47" s="42"/>
      <c r="B47" s="48"/>
      <c r="C47" s="64"/>
      <c r="D47" s="65"/>
      <c r="E47" s="65"/>
      <c r="F47" s="49" t="s">
        <v>46</v>
      </c>
      <c r="G47" s="64"/>
      <c r="H47" s="66">
        <f>SUM(E24:E29,E39:E42)</f>
        <v>0</v>
      </c>
      <c r="I47" s="53"/>
      <c r="J47" s="42"/>
      <c r="K47" s="42"/>
      <c r="L47" s="42"/>
    </row>
    <row r="48" ht="23.25" customHeight="1">
      <c r="A48" s="42"/>
      <c r="B48" s="103"/>
      <c r="C48" s="64"/>
      <c r="D48" s="65"/>
      <c r="E48" s="65"/>
      <c r="F48" s="49" t="s">
        <v>47</v>
      </c>
      <c r="G48" s="52"/>
      <c r="H48" s="66">
        <f>SUM(F24:G29,F39:G42)</f>
        <v>0</v>
      </c>
      <c r="I48" s="53"/>
      <c r="J48" s="42"/>
      <c r="K48" s="42"/>
      <c r="L48" s="42"/>
    </row>
    <row r="49" ht="30.0" customHeight="1">
      <c r="A49" s="42"/>
      <c r="B49" s="105"/>
      <c r="C49" s="106"/>
      <c r="D49" s="107"/>
      <c r="E49" s="107"/>
      <c r="F49" s="108" t="s">
        <v>48</v>
      </c>
      <c r="G49" s="106"/>
      <c r="H49" s="109">
        <f>H47+H48</f>
        <v>0</v>
      </c>
      <c r="I49" s="110"/>
      <c r="J49" s="42"/>
      <c r="K49" s="42"/>
      <c r="L49" s="42"/>
    </row>
    <row r="50" ht="11.25" customHeight="1">
      <c r="A50" s="3"/>
      <c r="B50" s="128"/>
      <c r="C50" s="3"/>
      <c r="D50" s="41"/>
      <c r="E50" s="41"/>
      <c r="F50" s="3"/>
      <c r="G50" s="3"/>
      <c r="H50" s="3"/>
      <c r="I50" s="3"/>
      <c r="J50" s="3"/>
      <c r="K50" s="3"/>
      <c r="L50" s="3"/>
    </row>
    <row r="51" ht="11.25" customHeight="1">
      <c r="A51" s="3"/>
      <c r="B51" s="128"/>
      <c r="C51" s="3"/>
      <c r="D51" s="41"/>
      <c r="E51" s="41"/>
      <c r="F51" s="3"/>
      <c r="G51" s="3"/>
      <c r="H51" s="3"/>
      <c r="I51" s="94"/>
      <c r="J51" s="94"/>
      <c r="K51" s="94"/>
      <c r="L51" s="94"/>
    </row>
    <row r="52" ht="23.25" customHeight="1">
      <c r="A52" s="3"/>
      <c r="B52" s="3"/>
      <c r="C52" s="3"/>
      <c r="D52" s="41"/>
      <c r="E52" s="41"/>
      <c r="F52" s="3"/>
      <c r="G52" s="3"/>
      <c r="H52" s="3"/>
      <c r="I52" s="3"/>
      <c r="J52" s="3"/>
      <c r="K52" s="3"/>
      <c r="L52" s="3"/>
    </row>
    <row r="53" ht="23.25" customHeight="1">
      <c r="A53" s="3"/>
      <c r="B53" s="3"/>
      <c r="C53" s="3"/>
      <c r="D53" s="41"/>
      <c r="E53" s="41"/>
      <c r="F53" s="3"/>
      <c r="G53" s="3"/>
      <c r="H53" s="3"/>
      <c r="I53" s="3"/>
      <c r="J53" s="3"/>
      <c r="K53" s="3"/>
      <c r="L53" s="3"/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G2:I2"/>
    <mergeCell ref="C7:E7"/>
  </mergeCells>
  <dataValidations>
    <dataValidation type="list" allowBlank="1" sqref="H16:H17">
      <formula1>"BC,AB,SK,MB,ON,NB,NS,PE,NF,YT,NT,NU,QC"</formula1>
    </dataValidation>
  </dataValidations>
  <printOptions/>
  <pageMargins bottom="0.75" footer="0.0" header="0.0" left="0.7" right="0.7" top="0.75"/>
  <pageSetup scale="65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29"/>
    <col customWidth="1" min="2" max="2" width="7.14"/>
    <col customWidth="1" min="3" max="3" width="13.43"/>
    <col customWidth="1" min="4" max="5" width="12.71"/>
    <col customWidth="1" min="6" max="8" width="14.14"/>
    <col customWidth="1" min="9" max="9" width="16.29"/>
    <col customWidth="1" min="10" max="10" width="15.86"/>
  </cols>
  <sheetData>
    <row r="1">
      <c r="A1" s="141"/>
      <c r="B1" s="141"/>
      <c r="C1" s="141"/>
      <c r="D1" s="142"/>
      <c r="E1" s="142"/>
      <c r="F1" s="142"/>
    </row>
    <row r="2">
      <c r="A2" s="141"/>
      <c r="B2" s="141"/>
      <c r="C2" s="141"/>
      <c r="D2" s="142"/>
      <c r="E2" s="142"/>
      <c r="F2" s="142"/>
    </row>
    <row r="3">
      <c r="A3" s="141"/>
      <c r="B3" s="141"/>
      <c r="C3" s="141"/>
      <c r="D3" s="142"/>
      <c r="E3" s="142"/>
      <c r="F3" s="142"/>
    </row>
    <row r="4">
      <c r="A4" s="141"/>
      <c r="B4" s="141"/>
      <c r="C4" s="141"/>
      <c r="D4" s="142"/>
      <c r="E4" s="142"/>
      <c r="F4" s="142"/>
    </row>
    <row r="5">
      <c r="A5" s="141"/>
      <c r="B5" s="141"/>
      <c r="C5" s="141"/>
      <c r="D5" s="142"/>
      <c r="E5" s="142"/>
      <c r="F5" s="142"/>
    </row>
    <row r="6">
      <c r="A6" s="141"/>
      <c r="B6" s="141"/>
      <c r="C6" s="143" t="s">
        <v>60</v>
      </c>
      <c r="D6" s="142"/>
      <c r="E6" s="142"/>
      <c r="F6" s="142"/>
    </row>
    <row r="7">
      <c r="D7" s="144"/>
      <c r="E7" s="142"/>
      <c r="F7" s="142"/>
      <c r="I7" s="145"/>
    </row>
    <row r="8">
      <c r="D8" s="144"/>
      <c r="E8" s="142"/>
      <c r="F8" s="142"/>
      <c r="I8" s="145"/>
    </row>
    <row r="9" ht="33.0" customHeight="1">
      <c r="A9" s="146"/>
      <c r="B9" s="146"/>
      <c r="C9" s="146"/>
      <c r="D9" s="147" t="s">
        <v>61</v>
      </c>
      <c r="E9" s="148" t="s">
        <v>62</v>
      </c>
      <c r="F9" s="149" t="s">
        <v>62</v>
      </c>
      <c r="G9" s="150" t="s">
        <v>63</v>
      </c>
      <c r="H9" s="150" t="s">
        <v>63</v>
      </c>
      <c r="I9" s="151" t="s">
        <v>64</v>
      </c>
      <c r="J9" s="152" t="s">
        <v>64</v>
      </c>
    </row>
    <row r="10" ht="23.25" customHeight="1">
      <c r="A10" s="153"/>
      <c r="B10" s="153"/>
      <c r="C10" s="154" t="s">
        <v>65</v>
      </c>
      <c r="D10" s="155" t="s">
        <v>41</v>
      </c>
      <c r="E10" s="156" t="s">
        <v>41</v>
      </c>
      <c r="F10" s="156" t="s">
        <v>66</v>
      </c>
      <c r="G10" s="157" t="s">
        <v>41</v>
      </c>
      <c r="H10" s="157" t="s">
        <v>66</v>
      </c>
      <c r="I10" s="158" t="s">
        <v>41</v>
      </c>
      <c r="J10" s="158" t="s">
        <v>66</v>
      </c>
    </row>
    <row r="11" ht="25.5" customHeight="1">
      <c r="A11" s="159"/>
      <c r="B11" s="159"/>
      <c r="C11" s="160" t="s">
        <v>67</v>
      </c>
      <c r="D11" s="161">
        <v>0.05</v>
      </c>
      <c r="E11" s="162">
        <v>0.0</v>
      </c>
      <c r="F11" s="163">
        <v>0.0</v>
      </c>
      <c r="G11" s="164">
        <v>0.0</v>
      </c>
      <c r="H11" s="164">
        <v>0.0</v>
      </c>
      <c r="I11" s="165">
        <v>0.0</v>
      </c>
      <c r="J11" s="166">
        <v>0.0</v>
      </c>
    </row>
    <row r="12" ht="25.5" customHeight="1">
      <c r="A12" s="159"/>
      <c r="B12" s="159"/>
      <c r="C12" s="160" t="s">
        <v>68</v>
      </c>
      <c r="D12" s="167">
        <v>0.05</v>
      </c>
      <c r="E12" s="162">
        <v>0.0</v>
      </c>
      <c r="F12" s="163">
        <v>0.0</v>
      </c>
      <c r="G12" s="164">
        <v>0.0</v>
      </c>
      <c r="H12" s="164">
        <v>0.0</v>
      </c>
      <c r="I12" s="165">
        <v>0.0</v>
      </c>
      <c r="J12" s="168">
        <v>0.0</v>
      </c>
    </row>
    <row r="13" ht="25.5" customHeight="1">
      <c r="A13" s="159"/>
      <c r="B13" s="159"/>
      <c r="C13" s="160" t="s">
        <v>69</v>
      </c>
      <c r="D13" s="167">
        <v>0.05</v>
      </c>
      <c r="E13" s="162">
        <v>0.0</v>
      </c>
      <c r="F13" s="163">
        <v>0.0</v>
      </c>
      <c r="G13" s="164">
        <v>0.0</v>
      </c>
      <c r="H13" s="164">
        <v>0.0</v>
      </c>
      <c r="I13" s="165">
        <v>0.0</v>
      </c>
      <c r="J13" s="168">
        <v>0.0</v>
      </c>
    </row>
    <row r="14" ht="25.5" customHeight="1">
      <c r="A14" s="159"/>
      <c r="B14" s="159"/>
      <c r="C14" s="160" t="s">
        <v>70</v>
      </c>
      <c r="D14" s="167">
        <v>0.05</v>
      </c>
      <c r="E14" s="162">
        <v>0.0</v>
      </c>
      <c r="F14" s="163">
        <v>0.0</v>
      </c>
      <c r="G14" s="164">
        <v>0.0</v>
      </c>
      <c r="H14" s="164">
        <v>0.0</v>
      </c>
      <c r="I14" s="165">
        <v>0.0</v>
      </c>
      <c r="J14" s="168">
        <v>0.0</v>
      </c>
    </row>
    <row r="15" ht="25.5" customHeight="1">
      <c r="A15" s="159"/>
      <c r="B15" s="159"/>
      <c r="C15" s="160" t="s">
        <v>15</v>
      </c>
      <c r="D15" s="167">
        <v>0.13</v>
      </c>
      <c r="E15" s="162">
        <v>0.0</v>
      </c>
      <c r="F15" s="163">
        <v>0.0</v>
      </c>
      <c r="G15" s="164">
        <v>0.0</v>
      </c>
      <c r="H15" s="164">
        <v>0.08</v>
      </c>
      <c r="I15" s="168">
        <v>0.02</v>
      </c>
      <c r="J15" s="168">
        <v>0.02</v>
      </c>
    </row>
    <row r="16" ht="25.5" customHeight="1">
      <c r="A16" s="159"/>
      <c r="B16" s="159"/>
      <c r="C16" s="160" t="s">
        <v>71</v>
      </c>
      <c r="D16" s="169">
        <v>0.15</v>
      </c>
      <c r="E16" s="162">
        <v>0.0</v>
      </c>
      <c r="F16" s="163">
        <v>0.0</v>
      </c>
      <c r="G16" s="170">
        <v>0.0</v>
      </c>
      <c r="H16" s="164">
        <v>0.0</v>
      </c>
      <c r="I16" s="165">
        <v>0.0</v>
      </c>
      <c r="J16" s="168">
        <v>0.0</v>
      </c>
    </row>
    <row r="17" ht="25.5" customHeight="1">
      <c r="A17" s="159"/>
      <c r="B17" s="159"/>
      <c r="C17" s="160" t="s">
        <v>72</v>
      </c>
      <c r="D17" s="167">
        <v>0.15</v>
      </c>
      <c r="E17" s="162">
        <v>0.0</v>
      </c>
      <c r="F17" s="163">
        <v>0.0</v>
      </c>
      <c r="G17" s="170">
        <v>0.0</v>
      </c>
      <c r="H17" s="164">
        <v>0.0</v>
      </c>
      <c r="I17" s="165">
        <v>0.0</v>
      </c>
      <c r="J17" s="168">
        <v>0.0</v>
      </c>
    </row>
    <row r="18" ht="25.5" customHeight="1">
      <c r="A18" s="159"/>
      <c r="B18" s="159"/>
      <c r="C18" s="160" t="s">
        <v>73</v>
      </c>
      <c r="D18" s="167">
        <v>0.15</v>
      </c>
      <c r="E18" s="162">
        <v>0.0</v>
      </c>
      <c r="F18" s="163">
        <v>0.0</v>
      </c>
      <c r="G18" s="170">
        <v>0.0</v>
      </c>
      <c r="H18" s="164">
        <v>0.0</v>
      </c>
      <c r="I18" s="165">
        <v>0.0</v>
      </c>
      <c r="J18" s="168">
        <v>0.0</v>
      </c>
      <c r="L18" s="159" t="s">
        <v>74</v>
      </c>
    </row>
    <row r="19" ht="25.5" customHeight="1">
      <c r="A19" s="159"/>
      <c r="B19" s="159"/>
      <c r="C19" s="160" t="s">
        <v>75</v>
      </c>
      <c r="D19" s="167">
        <v>0.15</v>
      </c>
      <c r="E19" s="162">
        <v>0.0</v>
      </c>
      <c r="F19" s="163">
        <v>0.0</v>
      </c>
      <c r="G19" s="170">
        <v>0.0</v>
      </c>
      <c r="H19" s="164">
        <v>0.0</v>
      </c>
      <c r="I19" s="168">
        <v>0.05</v>
      </c>
      <c r="J19" s="168">
        <v>0.05</v>
      </c>
    </row>
    <row r="20" ht="25.5" customHeight="1">
      <c r="A20" s="159"/>
      <c r="B20" s="159"/>
      <c r="C20" s="160" t="s">
        <v>76</v>
      </c>
      <c r="D20" s="167">
        <v>0.05</v>
      </c>
      <c r="E20" s="162">
        <v>0.0</v>
      </c>
      <c r="F20" s="163">
        <v>0.0</v>
      </c>
      <c r="G20" s="170">
        <v>0.0</v>
      </c>
      <c r="H20" s="164">
        <v>0.0</v>
      </c>
      <c r="I20" s="165">
        <v>0.0</v>
      </c>
      <c r="J20" s="168">
        <v>0.0</v>
      </c>
    </row>
    <row r="21" ht="25.5" customHeight="1">
      <c r="A21" s="159"/>
      <c r="B21" s="159"/>
      <c r="C21" s="160" t="s">
        <v>77</v>
      </c>
      <c r="D21" s="167">
        <v>0.05</v>
      </c>
      <c r="E21" s="162">
        <v>0.0</v>
      </c>
      <c r="F21" s="163">
        <v>0.0</v>
      </c>
      <c r="G21" s="170">
        <v>0.0</v>
      </c>
      <c r="H21" s="164">
        <v>0.0</v>
      </c>
      <c r="I21" s="165">
        <v>0.0</v>
      </c>
      <c r="J21" s="168">
        <v>0.0</v>
      </c>
    </row>
    <row r="22" ht="25.5" customHeight="1">
      <c r="A22" s="159"/>
      <c r="B22" s="159"/>
      <c r="C22" s="171" t="s">
        <v>78</v>
      </c>
      <c r="D22" s="167">
        <v>0.05</v>
      </c>
      <c r="E22" s="162">
        <v>0.0</v>
      </c>
      <c r="F22" s="163">
        <v>0.0</v>
      </c>
      <c r="G22" s="170">
        <v>0.0</v>
      </c>
      <c r="H22" s="164">
        <v>0.0</v>
      </c>
      <c r="I22" s="165">
        <v>0.0</v>
      </c>
      <c r="J22" s="168">
        <v>0.0</v>
      </c>
    </row>
    <row r="23" ht="25.5" customHeight="1">
      <c r="C23" s="160" t="s">
        <v>79</v>
      </c>
      <c r="D23" s="167">
        <v>0.05</v>
      </c>
      <c r="E23" s="162"/>
      <c r="F23" s="163"/>
      <c r="G23" s="164">
        <v>0.0</v>
      </c>
      <c r="H23" s="172">
        <v>0.09</v>
      </c>
      <c r="I23" s="173">
        <v>0.033</v>
      </c>
      <c r="J23" s="173">
        <v>0.033</v>
      </c>
    </row>
    <row r="24" ht="15.75" customHeight="1">
      <c r="D24" s="142"/>
      <c r="E24" s="142"/>
      <c r="F24" s="142"/>
    </row>
    <row r="25" ht="15.75" customHeight="1">
      <c r="D25" s="142"/>
      <c r="E25" s="142"/>
      <c r="F25" s="142"/>
    </row>
    <row r="26" ht="15.75" customHeight="1">
      <c r="C26" s="159" t="s">
        <v>80</v>
      </c>
      <c r="D26" s="142"/>
      <c r="E26" s="142"/>
      <c r="F26" s="142"/>
      <c r="G26" s="159"/>
      <c r="H26" s="159"/>
      <c r="I26" s="159"/>
      <c r="J26" s="159"/>
      <c r="K26" s="159"/>
      <c r="L26" s="159"/>
    </row>
    <row r="27" ht="15.75" customHeight="1">
      <c r="C27" s="159" t="s">
        <v>81</v>
      </c>
      <c r="D27" s="159"/>
      <c r="E27" s="159"/>
      <c r="F27" s="159"/>
      <c r="G27" s="159"/>
      <c r="H27" s="159"/>
      <c r="I27" s="159"/>
      <c r="J27" s="159"/>
      <c r="K27" s="159"/>
      <c r="L27" s="159"/>
    </row>
    <row r="28" ht="15.75" customHeight="1">
      <c r="C28" s="159" t="s">
        <v>82</v>
      </c>
      <c r="D28" s="142"/>
      <c r="E28" s="142"/>
      <c r="F28" s="142"/>
      <c r="G28" s="159"/>
      <c r="H28" s="159"/>
      <c r="I28" s="159"/>
      <c r="J28" s="159"/>
      <c r="K28" s="159"/>
      <c r="L28" s="159"/>
    </row>
    <row r="29" ht="15.75" customHeight="1">
      <c r="D29" s="142"/>
      <c r="E29" s="142"/>
      <c r="F29" s="142"/>
    </row>
    <row r="30" ht="15.75" customHeight="1">
      <c r="D30" s="142"/>
      <c r="E30" s="142"/>
      <c r="F30" s="142"/>
    </row>
    <row r="31" ht="15.75" customHeight="1">
      <c r="D31" s="142"/>
      <c r="E31" s="142"/>
      <c r="F31" s="142"/>
    </row>
    <row r="32" ht="15.75" customHeight="1">
      <c r="D32" s="142"/>
      <c r="E32" s="142"/>
      <c r="F32" s="142"/>
    </row>
    <row r="33" ht="15.75" customHeight="1">
      <c r="D33" s="142"/>
      <c r="E33" s="142"/>
      <c r="F33" s="142"/>
    </row>
    <row r="34" ht="15.75" customHeight="1">
      <c r="D34" s="142"/>
      <c r="E34" s="142"/>
      <c r="F34" s="142"/>
    </row>
    <row r="35" ht="15.75" customHeight="1">
      <c r="D35" s="142"/>
      <c r="E35" s="142"/>
      <c r="F35" s="142"/>
    </row>
    <row r="36" ht="15.75" customHeight="1">
      <c r="D36" s="142"/>
      <c r="E36" s="142"/>
      <c r="F36" s="142"/>
    </row>
    <row r="37" ht="15.75" customHeight="1">
      <c r="D37" s="142"/>
      <c r="E37" s="142"/>
      <c r="F37" s="142"/>
    </row>
    <row r="38" ht="15.75" customHeight="1">
      <c r="D38" s="142"/>
      <c r="E38" s="142"/>
      <c r="F38" s="142"/>
    </row>
    <row r="39" ht="15.75" customHeight="1">
      <c r="D39" s="142"/>
      <c r="E39" s="142"/>
      <c r="F39" s="142"/>
    </row>
    <row r="40" ht="15.75" customHeight="1">
      <c r="D40" s="142"/>
      <c r="E40" s="142"/>
      <c r="F40" s="142"/>
    </row>
    <row r="41" ht="15.75" customHeight="1">
      <c r="D41" s="142"/>
      <c r="E41" s="142"/>
      <c r="F41" s="142"/>
    </row>
    <row r="42" ht="15.75" customHeight="1">
      <c r="D42" s="142"/>
      <c r="E42" s="142"/>
      <c r="F42" s="142"/>
    </row>
    <row r="43" ht="15.75" customHeight="1">
      <c r="D43" s="142"/>
      <c r="E43" s="142"/>
      <c r="F43" s="142"/>
    </row>
    <row r="44" ht="15.75" customHeight="1">
      <c r="D44" s="142"/>
      <c r="E44" s="142"/>
      <c r="F44" s="142"/>
    </row>
    <row r="45" ht="15.75" customHeight="1">
      <c r="D45" s="142"/>
      <c r="E45" s="142"/>
      <c r="F45" s="142"/>
    </row>
    <row r="46" ht="15.75" customHeight="1">
      <c r="D46" s="142"/>
      <c r="E46" s="142"/>
      <c r="F46" s="142"/>
    </row>
    <row r="47" ht="15.75" customHeight="1">
      <c r="D47" s="142"/>
      <c r="E47" s="142"/>
      <c r="F47" s="142"/>
    </row>
    <row r="48" ht="15.75" customHeight="1">
      <c r="D48" s="142"/>
      <c r="E48" s="142"/>
      <c r="F48" s="142"/>
    </row>
    <row r="49" ht="15.75" customHeight="1">
      <c r="D49" s="142"/>
      <c r="E49" s="142"/>
      <c r="F49" s="142"/>
    </row>
    <row r="50" ht="15.75" customHeight="1">
      <c r="D50" s="142"/>
      <c r="E50" s="142"/>
      <c r="F50" s="142"/>
    </row>
    <row r="51" ht="15.75" customHeight="1">
      <c r="D51" s="142"/>
      <c r="E51" s="142"/>
      <c r="F51" s="142"/>
    </row>
    <row r="52" ht="15.75" customHeight="1">
      <c r="D52" s="142"/>
      <c r="E52" s="142"/>
      <c r="F52" s="142"/>
    </row>
    <row r="53" ht="15.75" customHeight="1">
      <c r="D53" s="142"/>
      <c r="E53" s="142"/>
      <c r="F53" s="142"/>
    </row>
    <row r="54" ht="15.75" customHeight="1">
      <c r="D54" s="142"/>
      <c r="E54" s="142"/>
      <c r="F54" s="142"/>
    </row>
    <row r="55" ht="15.75" customHeight="1">
      <c r="D55" s="142"/>
      <c r="E55" s="142"/>
      <c r="F55" s="142"/>
    </row>
    <row r="56" ht="15.75" customHeight="1">
      <c r="D56" s="142"/>
      <c r="E56" s="142"/>
      <c r="F56" s="142"/>
    </row>
    <row r="57" ht="15.75" customHeight="1">
      <c r="D57" s="142"/>
      <c r="E57" s="142"/>
      <c r="F57" s="142"/>
    </row>
    <row r="58" ht="15.75" customHeight="1">
      <c r="D58" s="142"/>
      <c r="E58" s="142"/>
      <c r="F58" s="142"/>
    </row>
    <row r="59" ht="15.75" customHeight="1">
      <c r="D59" s="142"/>
      <c r="E59" s="142"/>
      <c r="F59" s="142"/>
    </row>
    <row r="60" ht="15.75" customHeight="1">
      <c r="D60" s="142"/>
      <c r="E60" s="142"/>
      <c r="F60" s="142"/>
    </row>
    <row r="61" ht="15.75" customHeight="1">
      <c r="D61" s="142"/>
      <c r="E61" s="142"/>
      <c r="F61" s="142"/>
    </row>
    <row r="62" ht="15.75" customHeight="1">
      <c r="D62" s="142"/>
      <c r="E62" s="142"/>
      <c r="F62" s="142"/>
    </row>
    <row r="63" ht="15.75" customHeight="1">
      <c r="D63" s="142"/>
      <c r="E63" s="142"/>
      <c r="F63" s="142"/>
    </row>
    <row r="64" ht="15.75" customHeight="1">
      <c r="D64" s="142"/>
      <c r="E64" s="142"/>
      <c r="F64" s="142"/>
    </row>
    <row r="65" ht="15.75" customHeight="1">
      <c r="D65" s="142"/>
      <c r="E65" s="142"/>
      <c r="F65" s="142"/>
    </row>
    <row r="66" ht="15.75" customHeight="1">
      <c r="D66" s="142"/>
      <c r="E66" s="142"/>
      <c r="F66" s="142"/>
    </row>
    <row r="67" ht="15.75" customHeight="1">
      <c r="D67" s="142"/>
      <c r="E67" s="142"/>
      <c r="F67" s="142"/>
    </row>
    <row r="68" ht="15.75" customHeight="1">
      <c r="D68" s="142"/>
      <c r="E68" s="142"/>
      <c r="F68" s="142"/>
    </row>
    <row r="69" ht="15.75" customHeight="1">
      <c r="D69" s="142"/>
      <c r="E69" s="142"/>
      <c r="F69" s="142"/>
    </row>
    <row r="70" ht="15.75" customHeight="1">
      <c r="D70" s="142"/>
      <c r="E70" s="142"/>
      <c r="F70" s="142"/>
    </row>
    <row r="71" ht="15.75" customHeight="1">
      <c r="D71" s="142"/>
      <c r="E71" s="142"/>
      <c r="F71" s="142"/>
    </row>
    <row r="72" ht="15.75" customHeight="1">
      <c r="D72" s="142"/>
      <c r="E72" s="142"/>
      <c r="F72" s="142"/>
    </row>
    <row r="73" ht="15.75" customHeight="1">
      <c r="D73" s="142"/>
      <c r="E73" s="142"/>
      <c r="F73" s="142"/>
    </row>
    <row r="74" ht="15.75" customHeight="1">
      <c r="D74" s="142"/>
      <c r="E74" s="142"/>
      <c r="F74" s="142"/>
    </row>
    <row r="75" ht="15.75" customHeight="1">
      <c r="D75" s="142"/>
      <c r="E75" s="142"/>
      <c r="F75" s="142"/>
    </row>
    <row r="76" ht="15.75" customHeight="1">
      <c r="D76" s="142"/>
      <c r="E76" s="142"/>
      <c r="F76" s="142"/>
    </row>
    <row r="77" ht="15.75" customHeight="1">
      <c r="D77" s="142"/>
      <c r="E77" s="142"/>
      <c r="F77" s="142"/>
    </row>
    <row r="78" ht="15.75" customHeight="1">
      <c r="D78" s="142"/>
      <c r="E78" s="142"/>
      <c r="F78" s="142"/>
    </row>
    <row r="79" ht="15.75" customHeight="1">
      <c r="D79" s="142"/>
      <c r="E79" s="142"/>
      <c r="F79" s="142"/>
    </row>
    <row r="80" ht="15.75" customHeight="1">
      <c r="D80" s="142"/>
      <c r="E80" s="142"/>
      <c r="F80" s="142"/>
    </row>
    <row r="81" ht="15.75" customHeight="1">
      <c r="D81" s="142"/>
      <c r="E81" s="142"/>
      <c r="F81" s="142"/>
    </row>
    <row r="82" ht="15.75" customHeight="1">
      <c r="D82" s="142"/>
      <c r="E82" s="142"/>
      <c r="F82" s="142"/>
    </row>
    <row r="83" ht="15.75" customHeight="1">
      <c r="D83" s="142"/>
      <c r="E83" s="142"/>
      <c r="F83" s="142"/>
    </row>
    <row r="84" ht="15.75" customHeight="1">
      <c r="D84" s="142"/>
      <c r="E84" s="142"/>
      <c r="F84" s="142"/>
    </row>
    <row r="85" ht="15.75" customHeight="1">
      <c r="D85" s="142"/>
      <c r="E85" s="142"/>
      <c r="F85" s="142"/>
    </row>
    <row r="86" ht="15.75" customHeight="1">
      <c r="D86" s="142"/>
      <c r="E86" s="142"/>
      <c r="F86" s="142"/>
    </row>
    <row r="87" ht="15.75" customHeight="1">
      <c r="D87" s="142"/>
      <c r="E87" s="142"/>
      <c r="F87" s="142"/>
    </row>
    <row r="88" ht="15.75" customHeight="1">
      <c r="D88" s="142"/>
      <c r="E88" s="142"/>
      <c r="F88" s="142"/>
    </row>
    <row r="89" ht="15.75" customHeight="1">
      <c r="D89" s="142"/>
      <c r="E89" s="142"/>
      <c r="F89" s="142"/>
    </row>
    <row r="90" ht="15.75" customHeight="1">
      <c r="D90" s="142"/>
      <c r="E90" s="142"/>
      <c r="F90" s="142"/>
    </row>
    <row r="91" ht="15.75" customHeight="1">
      <c r="D91" s="142"/>
      <c r="E91" s="142"/>
      <c r="F91" s="142"/>
    </row>
    <row r="92" ht="15.75" customHeight="1">
      <c r="D92" s="142"/>
      <c r="E92" s="142"/>
      <c r="F92" s="142"/>
    </row>
    <row r="93" ht="15.75" customHeight="1">
      <c r="D93" s="142"/>
      <c r="E93" s="142"/>
      <c r="F93" s="142"/>
    </row>
    <row r="94" ht="15.75" customHeight="1">
      <c r="D94" s="142"/>
      <c r="E94" s="142"/>
      <c r="F94" s="142"/>
    </row>
    <row r="95" ht="15.75" customHeight="1">
      <c r="D95" s="142"/>
      <c r="E95" s="142"/>
      <c r="F95" s="142"/>
    </row>
    <row r="96" ht="15.75" customHeight="1">
      <c r="D96" s="142"/>
      <c r="E96" s="142"/>
      <c r="F96" s="142"/>
    </row>
    <row r="97" ht="15.75" customHeight="1">
      <c r="D97" s="142"/>
      <c r="E97" s="142"/>
      <c r="F97" s="142"/>
    </row>
    <row r="98" ht="15.75" customHeight="1">
      <c r="D98" s="142"/>
      <c r="E98" s="142"/>
      <c r="F98" s="142"/>
    </row>
    <row r="99" ht="15.75" customHeight="1">
      <c r="D99" s="142"/>
      <c r="E99" s="142"/>
      <c r="F99" s="142"/>
    </row>
    <row r="100" ht="15.75" customHeight="1">
      <c r="D100" s="142"/>
      <c r="E100" s="142"/>
      <c r="F100" s="142"/>
    </row>
    <row r="101" ht="15.75" customHeight="1">
      <c r="D101" s="142"/>
      <c r="E101" s="142"/>
      <c r="F101" s="142"/>
    </row>
    <row r="102" ht="15.75" customHeight="1">
      <c r="D102" s="142"/>
      <c r="E102" s="142"/>
      <c r="F102" s="142"/>
    </row>
    <row r="103" ht="15.75" customHeight="1">
      <c r="D103" s="142"/>
      <c r="E103" s="142"/>
      <c r="F103" s="142"/>
    </row>
    <row r="104" ht="15.75" customHeight="1">
      <c r="D104" s="142"/>
      <c r="E104" s="142"/>
      <c r="F104" s="142"/>
    </row>
    <row r="105" ht="15.75" customHeight="1">
      <c r="D105" s="142"/>
      <c r="E105" s="142"/>
      <c r="F105" s="142"/>
    </row>
    <row r="106" ht="15.75" customHeight="1">
      <c r="D106" s="142"/>
      <c r="E106" s="142"/>
      <c r="F106" s="142"/>
    </row>
    <row r="107" ht="15.75" customHeight="1">
      <c r="D107" s="142"/>
      <c r="E107" s="142"/>
      <c r="F107" s="142"/>
    </row>
    <row r="108" ht="15.75" customHeight="1">
      <c r="D108" s="142"/>
      <c r="E108" s="142"/>
      <c r="F108" s="142"/>
    </row>
    <row r="109" ht="15.75" customHeight="1">
      <c r="D109" s="142"/>
      <c r="E109" s="142"/>
      <c r="F109" s="142"/>
    </row>
    <row r="110" ht="15.75" customHeight="1">
      <c r="D110" s="142"/>
      <c r="E110" s="142"/>
      <c r="F110" s="142"/>
    </row>
    <row r="111" ht="15.75" customHeight="1">
      <c r="D111" s="142"/>
      <c r="E111" s="142"/>
      <c r="F111" s="142"/>
    </row>
    <row r="112" ht="15.75" customHeight="1">
      <c r="D112" s="142"/>
      <c r="E112" s="142"/>
      <c r="F112" s="142"/>
    </row>
    <row r="113" ht="15.75" customHeight="1">
      <c r="D113" s="142"/>
      <c r="E113" s="142"/>
      <c r="F113" s="142"/>
    </row>
    <row r="114" ht="15.75" customHeight="1">
      <c r="D114" s="142"/>
      <c r="E114" s="142"/>
      <c r="F114" s="142"/>
    </row>
    <row r="115" ht="15.75" customHeight="1">
      <c r="D115" s="142"/>
      <c r="E115" s="142"/>
      <c r="F115" s="142"/>
    </row>
    <row r="116" ht="15.75" customHeight="1">
      <c r="D116" s="142"/>
      <c r="E116" s="142"/>
      <c r="F116" s="142"/>
    </row>
    <row r="117" ht="15.75" customHeight="1">
      <c r="D117" s="142"/>
      <c r="E117" s="142"/>
      <c r="F117" s="142"/>
    </row>
    <row r="118" ht="15.75" customHeight="1">
      <c r="D118" s="142"/>
      <c r="E118" s="142"/>
      <c r="F118" s="142"/>
    </row>
    <row r="119" ht="15.75" customHeight="1">
      <c r="D119" s="142"/>
      <c r="E119" s="142"/>
      <c r="F119" s="142"/>
    </row>
    <row r="120" ht="15.75" customHeight="1">
      <c r="D120" s="142"/>
      <c r="E120" s="142"/>
      <c r="F120" s="142"/>
    </row>
    <row r="121" ht="15.75" customHeight="1">
      <c r="D121" s="142"/>
      <c r="E121" s="142"/>
      <c r="F121" s="142"/>
    </row>
    <row r="122" ht="15.75" customHeight="1">
      <c r="D122" s="142"/>
      <c r="E122" s="142"/>
      <c r="F122" s="142"/>
    </row>
    <row r="123" ht="15.75" customHeight="1">
      <c r="D123" s="142"/>
      <c r="E123" s="142"/>
      <c r="F123" s="142"/>
    </row>
    <row r="124" ht="15.75" customHeight="1">
      <c r="D124" s="142"/>
      <c r="E124" s="142"/>
      <c r="F124" s="142"/>
    </row>
    <row r="125" ht="15.75" customHeight="1">
      <c r="D125" s="142"/>
      <c r="E125" s="142"/>
      <c r="F125" s="142"/>
    </row>
    <row r="126" ht="15.75" customHeight="1">
      <c r="D126" s="142"/>
      <c r="E126" s="142"/>
      <c r="F126" s="142"/>
    </row>
    <row r="127" ht="15.75" customHeight="1">
      <c r="D127" s="142"/>
      <c r="E127" s="142"/>
      <c r="F127" s="142"/>
    </row>
    <row r="128" ht="15.75" customHeight="1">
      <c r="D128" s="142"/>
      <c r="E128" s="142"/>
      <c r="F128" s="142"/>
    </row>
    <row r="129" ht="15.75" customHeight="1">
      <c r="D129" s="142"/>
      <c r="E129" s="142"/>
      <c r="F129" s="142"/>
    </row>
    <row r="130" ht="15.75" customHeight="1">
      <c r="D130" s="142"/>
      <c r="E130" s="142"/>
      <c r="F130" s="142"/>
    </row>
    <row r="131" ht="15.75" customHeight="1">
      <c r="D131" s="142"/>
      <c r="E131" s="142"/>
      <c r="F131" s="142"/>
    </row>
    <row r="132" ht="15.75" customHeight="1">
      <c r="D132" s="142"/>
      <c r="E132" s="142"/>
      <c r="F132" s="142"/>
    </row>
    <row r="133" ht="15.75" customHeight="1">
      <c r="D133" s="142"/>
      <c r="E133" s="142"/>
      <c r="F133" s="142"/>
    </row>
    <row r="134" ht="15.75" customHeight="1">
      <c r="D134" s="142"/>
      <c r="E134" s="142"/>
      <c r="F134" s="142"/>
    </row>
    <row r="135" ht="15.75" customHeight="1">
      <c r="D135" s="142"/>
      <c r="E135" s="142"/>
      <c r="F135" s="142"/>
    </row>
    <row r="136" ht="15.75" customHeight="1">
      <c r="D136" s="142"/>
      <c r="E136" s="142"/>
      <c r="F136" s="142"/>
    </row>
    <row r="137" ht="15.75" customHeight="1">
      <c r="D137" s="142"/>
      <c r="E137" s="142"/>
      <c r="F137" s="142"/>
    </row>
    <row r="138" ht="15.75" customHeight="1">
      <c r="D138" s="142"/>
      <c r="E138" s="142"/>
      <c r="F138" s="142"/>
    </row>
    <row r="139" ht="15.75" customHeight="1">
      <c r="D139" s="142"/>
      <c r="E139" s="142"/>
      <c r="F139" s="142"/>
    </row>
    <row r="140" ht="15.75" customHeight="1">
      <c r="D140" s="142"/>
      <c r="E140" s="142"/>
      <c r="F140" s="142"/>
    </row>
    <row r="141" ht="15.75" customHeight="1">
      <c r="D141" s="142"/>
      <c r="E141" s="142"/>
      <c r="F141" s="142"/>
    </row>
    <row r="142" ht="15.75" customHeight="1">
      <c r="D142" s="142"/>
      <c r="E142" s="142"/>
      <c r="F142" s="142"/>
    </row>
    <row r="143" ht="15.75" customHeight="1">
      <c r="D143" s="142"/>
      <c r="E143" s="142"/>
      <c r="F143" s="142"/>
    </row>
    <row r="144" ht="15.75" customHeight="1">
      <c r="D144" s="142"/>
      <c r="E144" s="142"/>
      <c r="F144" s="142"/>
    </row>
    <row r="145" ht="15.75" customHeight="1">
      <c r="D145" s="142"/>
      <c r="E145" s="142"/>
      <c r="F145" s="142"/>
    </row>
    <row r="146" ht="15.75" customHeight="1">
      <c r="D146" s="142"/>
      <c r="E146" s="142"/>
      <c r="F146" s="142"/>
    </row>
    <row r="147" ht="15.75" customHeight="1">
      <c r="D147" s="142"/>
      <c r="E147" s="142"/>
      <c r="F147" s="142"/>
    </row>
    <row r="148" ht="15.75" customHeight="1">
      <c r="D148" s="142"/>
      <c r="E148" s="142"/>
      <c r="F148" s="142"/>
    </row>
    <row r="149" ht="15.75" customHeight="1">
      <c r="D149" s="142"/>
      <c r="E149" s="142"/>
      <c r="F149" s="142"/>
    </row>
    <row r="150" ht="15.75" customHeight="1">
      <c r="D150" s="142"/>
      <c r="E150" s="142"/>
      <c r="F150" s="142"/>
    </row>
    <row r="151" ht="15.75" customHeight="1">
      <c r="D151" s="142"/>
      <c r="E151" s="142"/>
      <c r="F151" s="142"/>
    </row>
    <row r="152" ht="15.75" customHeight="1">
      <c r="D152" s="142"/>
      <c r="E152" s="142"/>
      <c r="F152" s="142"/>
    </row>
    <row r="153" ht="15.75" customHeight="1">
      <c r="D153" s="142"/>
      <c r="E153" s="142"/>
      <c r="F153" s="142"/>
    </row>
    <row r="154" ht="15.75" customHeight="1">
      <c r="D154" s="142"/>
      <c r="E154" s="142"/>
      <c r="F154" s="142"/>
    </row>
    <row r="155" ht="15.75" customHeight="1">
      <c r="D155" s="142"/>
      <c r="E155" s="142"/>
      <c r="F155" s="142"/>
    </row>
    <row r="156" ht="15.75" customHeight="1">
      <c r="D156" s="142"/>
      <c r="E156" s="142"/>
      <c r="F156" s="142"/>
    </row>
    <row r="157" ht="15.75" customHeight="1">
      <c r="D157" s="142"/>
      <c r="E157" s="142"/>
      <c r="F157" s="142"/>
    </row>
    <row r="158" ht="15.75" customHeight="1">
      <c r="D158" s="142"/>
      <c r="E158" s="142"/>
      <c r="F158" s="142"/>
    </row>
    <row r="159" ht="15.75" customHeight="1">
      <c r="D159" s="142"/>
      <c r="E159" s="142"/>
      <c r="F159" s="142"/>
    </row>
    <row r="160" ht="15.75" customHeight="1">
      <c r="D160" s="142"/>
      <c r="E160" s="142"/>
      <c r="F160" s="142"/>
    </row>
    <row r="161" ht="15.75" customHeight="1">
      <c r="D161" s="142"/>
      <c r="E161" s="142"/>
      <c r="F161" s="142"/>
    </row>
    <row r="162" ht="15.75" customHeight="1">
      <c r="D162" s="142"/>
      <c r="E162" s="142"/>
      <c r="F162" s="142"/>
    </row>
    <row r="163" ht="15.75" customHeight="1">
      <c r="D163" s="142"/>
      <c r="E163" s="142"/>
      <c r="F163" s="142"/>
    </row>
    <row r="164" ht="15.75" customHeight="1">
      <c r="D164" s="142"/>
      <c r="E164" s="142"/>
      <c r="F164" s="142"/>
    </row>
    <row r="165" ht="15.75" customHeight="1">
      <c r="D165" s="142"/>
      <c r="E165" s="142"/>
      <c r="F165" s="142"/>
    </row>
    <row r="166" ht="15.75" customHeight="1">
      <c r="D166" s="142"/>
      <c r="E166" s="142"/>
      <c r="F166" s="142"/>
    </row>
    <row r="167" ht="15.75" customHeight="1">
      <c r="D167" s="142"/>
      <c r="E167" s="142"/>
      <c r="F167" s="142"/>
    </row>
    <row r="168" ht="15.75" customHeight="1">
      <c r="D168" s="142"/>
      <c r="E168" s="142"/>
      <c r="F168" s="142"/>
    </row>
    <row r="169" ht="15.75" customHeight="1">
      <c r="D169" s="142"/>
      <c r="E169" s="142"/>
      <c r="F169" s="142"/>
    </row>
    <row r="170" ht="15.75" customHeight="1">
      <c r="D170" s="142"/>
      <c r="E170" s="142"/>
      <c r="F170" s="142"/>
    </row>
    <row r="171" ht="15.75" customHeight="1">
      <c r="D171" s="142"/>
      <c r="E171" s="142"/>
      <c r="F171" s="142"/>
    </row>
    <row r="172" ht="15.75" customHeight="1">
      <c r="D172" s="142"/>
      <c r="E172" s="142"/>
      <c r="F172" s="142"/>
    </row>
    <row r="173" ht="15.75" customHeight="1">
      <c r="D173" s="142"/>
      <c r="E173" s="142"/>
      <c r="F173" s="142"/>
    </row>
    <row r="174" ht="15.75" customHeight="1">
      <c r="D174" s="142"/>
      <c r="E174" s="142"/>
      <c r="F174" s="142"/>
    </row>
    <row r="175" ht="15.75" customHeight="1">
      <c r="D175" s="142"/>
      <c r="E175" s="142"/>
      <c r="F175" s="142"/>
    </row>
    <row r="176" ht="15.75" customHeight="1">
      <c r="D176" s="142"/>
      <c r="E176" s="142"/>
      <c r="F176" s="142"/>
    </row>
    <row r="177" ht="15.75" customHeight="1">
      <c r="D177" s="142"/>
      <c r="E177" s="142"/>
      <c r="F177" s="142"/>
    </row>
    <row r="178" ht="15.75" customHeight="1">
      <c r="D178" s="142"/>
      <c r="E178" s="142"/>
      <c r="F178" s="142"/>
    </row>
    <row r="179" ht="15.75" customHeight="1">
      <c r="D179" s="142"/>
      <c r="E179" s="142"/>
      <c r="F179" s="142"/>
    </row>
    <row r="180" ht="15.75" customHeight="1">
      <c r="D180" s="142"/>
      <c r="E180" s="142"/>
      <c r="F180" s="142"/>
    </row>
    <row r="181" ht="15.75" customHeight="1">
      <c r="D181" s="142"/>
      <c r="E181" s="142"/>
      <c r="F181" s="142"/>
    </row>
    <row r="182" ht="15.75" customHeight="1">
      <c r="D182" s="142"/>
      <c r="E182" s="142"/>
      <c r="F182" s="142"/>
    </row>
    <row r="183" ht="15.75" customHeight="1">
      <c r="D183" s="142"/>
      <c r="E183" s="142"/>
      <c r="F183" s="142"/>
    </row>
    <row r="184" ht="15.75" customHeight="1">
      <c r="D184" s="142"/>
      <c r="E184" s="142"/>
      <c r="F184" s="142"/>
    </row>
    <row r="185" ht="15.75" customHeight="1">
      <c r="D185" s="142"/>
      <c r="E185" s="142"/>
      <c r="F185" s="142"/>
    </row>
    <row r="186" ht="15.75" customHeight="1">
      <c r="D186" s="142"/>
      <c r="E186" s="142"/>
      <c r="F186" s="142"/>
    </row>
    <row r="187" ht="15.75" customHeight="1">
      <c r="D187" s="142"/>
      <c r="E187" s="142"/>
      <c r="F187" s="142"/>
    </row>
    <row r="188" ht="15.75" customHeight="1">
      <c r="D188" s="142"/>
      <c r="E188" s="142"/>
      <c r="F188" s="142"/>
    </row>
    <row r="189" ht="15.75" customHeight="1">
      <c r="D189" s="142"/>
      <c r="E189" s="142"/>
      <c r="F189" s="142"/>
    </row>
    <row r="190" ht="15.75" customHeight="1">
      <c r="D190" s="142"/>
      <c r="E190" s="142"/>
      <c r="F190" s="142"/>
    </row>
    <row r="191" ht="15.75" customHeight="1">
      <c r="D191" s="142"/>
      <c r="E191" s="142"/>
      <c r="F191" s="142"/>
    </row>
    <row r="192" ht="15.75" customHeight="1">
      <c r="D192" s="142"/>
      <c r="E192" s="142"/>
      <c r="F192" s="142"/>
    </row>
    <row r="193" ht="15.75" customHeight="1">
      <c r="D193" s="142"/>
      <c r="E193" s="142"/>
      <c r="F193" s="142"/>
    </row>
    <row r="194" ht="15.75" customHeight="1">
      <c r="D194" s="142"/>
      <c r="E194" s="142"/>
      <c r="F194" s="142"/>
    </row>
    <row r="195" ht="15.75" customHeight="1">
      <c r="D195" s="142"/>
      <c r="E195" s="142"/>
      <c r="F195" s="142"/>
    </row>
    <row r="196" ht="15.75" customHeight="1">
      <c r="D196" s="142"/>
      <c r="E196" s="142"/>
      <c r="F196" s="142"/>
    </row>
    <row r="197" ht="15.75" customHeight="1">
      <c r="D197" s="142"/>
      <c r="E197" s="142"/>
      <c r="F197" s="142"/>
    </row>
    <row r="198" ht="15.75" customHeight="1">
      <c r="D198" s="142"/>
      <c r="E198" s="142"/>
      <c r="F198" s="142"/>
    </row>
    <row r="199" ht="15.75" customHeight="1">
      <c r="D199" s="142"/>
      <c r="E199" s="142"/>
      <c r="F199" s="142"/>
    </row>
    <row r="200" ht="15.75" customHeight="1">
      <c r="D200" s="142"/>
      <c r="E200" s="142"/>
      <c r="F200" s="142"/>
    </row>
    <row r="201" ht="15.75" customHeight="1">
      <c r="D201" s="142"/>
      <c r="E201" s="142"/>
      <c r="F201" s="142"/>
    </row>
    <row r="202" ht="15.75" customHeight="1">
      <c r="D202" s="142"/>
      <c r="E202" s="142"/>
      <c r="F202" s="142"/>
    </row>
    <row r="203" ht="15.75" customHeight="1">
      <c r="D203" s="142"/>
      <c r="E203" s="142"/>
      <c r="F203" s="142"/>
    </row>
    <row r="204" ht="15.75" customHeight="1">
      <c r="D204" s="142"/>
      <c r="E204" s="142"/>
      <c r="F204" s="142"/>
    </row>
    <row r="205" ht="15.75" customHeight="1">
      <c r="D205" s="142"/>
      <c r="E205" s="142"/>
      <c r="F205" s="142"/>
    </row>
    <row r="206" ht="15.75" customHeight="1">
      <c r="D206" s="142"/>
      <c r="E206" s="142"/>
      <c r="F206" s="142"/>
    </row>
    <row r="207" ht="15.75" customHeight="1">
      <c r="D207" s="142"/>
      <c r="E207" s="142"/>
      <c r="F207" s="142"/>
    </row>
    <row r="208" ht="15.75" customHeight="1">
      <c r="D208" s="142"/>
      <c r="E208" s="142"/>
      <c r="F208" s="142"/>
    </row>
    <row r="209" ht="15.75" customHeight="1">
      <c r="D209" s="142"/>
      <c r="E209" s="142"/>
      <c r="F209" s="142"/>
    </row>
    <row r="210" ht="15.75" customHeight="1">
      <c r="D210" s="142"/>
      <c r="E210" s="142"/>
      <c r="F210" s="142"/>
    </row>
    <row r="211" ht="15.75" customHeight="1">
      <c r="D211" s="142"/>
      <c r="E211" s="142"/>
      <c r="F211" s="142"/>
    </row>
    <row r="212" ht="15.75" customHeight="1">
      <c r="D212" s="142"/>
      <c r="E212" s="142"/>
      <c r="F212" s="142"/>
    </row>
    <row r="213" ht="15.75" customHeight="1">
      <c r="D213" s="142"/>
      <c r="E213" s="142"/>
      <c r="F213" s="142"/>
    </row>
    <row r="214" ht="15.75" customHeight="1">
      <c r="D214" s="142"/>
      <c r="E214" s="142"/>
      <c r="F214" s="142"/>
    </row>
    <row r="215" ht="15.75" customHeight="1">
      <c r="D215" s="142"/>
      <c r="E215" s="142"/>
      <c r="F215" s="142"/>
    </row>
    <row r="216" ht="15.75" customHeight="1">
      <c r="D216" s="142"/>
      <c r="E216" s="142"/>
      <c r="F216" s="142"/>
    </row>
    <row r="217" ht="15.75" customHeight="1">
      <c r="D217" s="142"/>
      <c r="E217" s="142"/>
      <c r="F217" s="142"/>
    </row>
    <row r="218" ht="15.75" customHeight="1">
      <c r="D218" s="142"/>
      <c r="E218" s="142"/>
      <c r="F218" s="142"/>
    </row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D11:J23">
    <cfRule type="cellIs" dxfId="1" priority="1" operator="greaterThan">
      <formula>0</formula>
    </cfRule>
  </conditionalFormatting>
  <conditionalFormatting sqref="D11:J23">
    <cfRule type="cellIs" dxfId="2" priority="2" operator="equal">
      <formula>0</formula>
    </cfRule>
  </conditionalFormatting>
  <printOptions/>
  <pageMargins bottom="0.75" footer="0.0" header="0.0" left="0.7" right="0.7" top="0.75"/>
  <pageSetup scale="8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0.43"/>
    <col customWidth="1" min="2" max="2" width="2.86"/>
    <col customWidth="1" min="3" max="3" width="47.29"/>
    <col customWidth="1" min="4" max="4" width="21.14"/>
    <col customWidth="1" min="5" max="5" width="25.14"/>
    <col customWidth="1" min="6" max="9" width="12.29"/>
    <col customWidth="1" min="10" max="25" width="8.86"/>
  </cols>
  <sheetData>
    <row r="1">
      <c r="A1" s="174"/>
      <c r="B1" s="174"/>
      <c r="C1" s="175"/>
      <c r="D1" s="176"/>
      <c r="E1" s="176"/>
      <c r="I1" s="159"/>
    </row>
    <row r="2">
      <c r="A2" s="174"/>
      <c r="B2" s="174"/>
      <c r="C2" s="175"/>
      <c r="D2" s="176"/>
      <c r="E2" s="176"/>
      <c r="I2" s="159"/>
    </row>
    <row r="3">
      <c r="A3" s="174"/>
      <c r="B3" s="174"/>
      <c r="C3" s="175"/>
      <c r="D3" s="176"/>
      <c r="E3" s="176"/>
      <c r="I3" s="159"/>
    </row>
    <row r="4">
      <c r="A4" s="174"/>
      <c r="B4" s="174"/>
      <c r="C4" s="175"/>
      <c r="D4" s="176"/>
      <c r="E4" s="176"/>
      <c r="I4" s="159"/>
    </row>
    <row r="5">
      <c r="A5" s="174"/>
      <c r="B5" s="174"/>
      <c r="C5" s="175"/>
      <c r="D5" s="176"/>
      <c r="E5" s="176"/>
      <c r="I5" s="159"/>
    </row>
    <row r="6">
      <c r="A6" s="174"/>
      <c r="B6" s="174"/>
      <c r="C6" s="175"/>
      <c r="D6" s="176"/>
      <c r="E6" s="176"/>
      <c r="I6" s="159"/>
    </row>
    <row r="7">
      <c r="A7" s="174"/>
      <c r="B7" s="113"/>
      <c r="C7" s="114" t="s">
        <v>83</v>
      </c>
      <c r="D7" s="5"/>
      <c r="E7" s="5"/>
      <c r="I7" s="159"/>
    </row>
    <row r="8" ht="7.5" customHeight="1">
      <c r="C8" s="177"/>
      <c r="D8" s="176"/>
      <c r="E8" s="176"/>
      <c r="I8" s="159"/>
    </row>
    <row r="9">
      <c r="A9" s="145"/>
      <c r="B9" s="145"/>
      <c r="C9" s="178"/>
      <c r="D9" s="179"/>
      <c r="E9" s="179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</row>
    <row r="10" ht="24.0" customHeight="1">
      <c r="A10" s="145"/>
      <c r="B10" s="145"/>
      <c r="C10" s="180" t="s">
        <v>84</v>
      </c>
      <c r="D10" s="181"/>
      <c r="E10" s="182">
        <v>0.0</v>
      </c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</row>
    <row r="11" ht="24.0" customHeight="1">
      <c r="A11" s="145"/>
      <c r="B11" s="145"/>
      <c r="C11" s="183" t="s">
        <v>13</v>
      </c>
      <c r="D11" s="184"/>
      <c r="E11" s="185">
        <v>0.0</v>
      </c>
      <c r="F11" s="186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</row>
    <row r="12" ht="24.0" customHeight="1">
      <c r="B12" s="159"/>
      <c r="C12" s="183" t="s">
        <v>14</v>
      </c>
      <c r="D12" s="187"/>
      <c r="E12" s="188" t="s">
        <v>15</v>
      </c>
    </row>
    <row r="13" ht="24.0" customHeight="1">
      <c r="B13" s="159"/>
      <c r="C13" s="183" t="s">
        <v>17</v>
      </c>
      <c r="D13" s="187"/>
      <c r="E13" s="188" t="s">
        <v>15</v>
      </c>
    </row>
    <row r="14" ht="20.25" customHeight="1">
      <c r="A14" s="159"/>
      <c r="B14" s="159"/>
      <c r="C14" s="2" t="s">
        <v>85</v>
      </c>
      <c r="D14" s="189"/>
      <c r="E14" s="190">
        <f>$E$10</f>
        <v>0</v>
      </c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</row>
    <row r="15" ht="20.25" customHeight="1">
      <c r="A15" s="159"/>
      <c r="B15" s="159"/>
      <c r="C15" s="2" t="s">
        <v>86</v>
      </c>
      <c r="D15" s="189"/>
      <c r="E15" s="190">
        <f>E11*E10</f>
        <v>0</v>
      </c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</row>
    <row r="16" ht="23.25" customHeight="1">
      <c r="C16" s="2"/>
      <c r="D16" s="191"/>
      <c r="E16" s="125"/>
    </row>
    <row r="17" ht="23.25" customHeight="1">
      <c r="C17" s="2"/>
      <c r="D17" s="191"/>
      <c r="E17" s="125"/>
    </row>
    <row r="18" ht="23.25" customHeight="1">
      <c r="C18" s="2"/>
      <c r="D18" s="191"/>
      <c r="E18" s="125"/>
    </row>
    <row r="19" ht="22.5" customHeight="1">
      <c r="C19" s="192" t="s">
        <v>47</v>
      </c>
      <c r="D19" s="191"/>
      <c r="E19" s="125"/>
    </row>
    <row r="20" ht="22.5" customHeight="1">
      <c r="C20" s="193" t="s">
        <v>87</v>
      </c>
      <c r="D20" s="194"/>
      <c r="E20" s="195">
        <f>VLOOKUP(E$12,'Tax Breakdown'!$C$11:$J$23,2,FALSE)*'Tax by Province'!E$15</f>
        <v>0</v>
      </c>
    </row>
    <row r="21" ht="19.5" customHeight="1">
      <c r="C21" s="193" t="s">
        <v>88</v>
      </c>
      <c r="D21" s="194"/>
      <c r="E21" s="195">
        <f>VLOOKUP(E$13,'Tax Breakdown'!$C$11:$J$23,6,FALSE)*'Tax by Province'!E$14</f>
        <v>0</v>
      </c>
    </row>
    <row r="22" ht="22.5" customHeight="1">
      <c r="C22" s="193" t="s">
        <v>89</v>
      </c>
      <c r="D22" s="196"/>
      <c r="E22" s="197">
        <f>VLOOKUP(E$13,'Tax Breakdown'!$C$11:$J$23,5,FALSE)*'Tax by Province'!E$15</f>
        <v>0</v>
      </c>
      <c r="G22" s="198"/>
    </row>
    <row r="23" ht="22.5" customHeight="1">
      <c r="C23" s="193" t="s">
        <v>90</v>
      </c>
      <c r="D23" s="196"/>
      <c r="E23" s="199">
        <f>VLOOKUP(E$13,'Tax Breakdown'!$C$11:$J$23,7,FALSE)*'Tax by Province'!E$15</f>
        <v>0</v>
      </c>
      <c r="G23" s="198"/>
    </row>
    <row r="24" ht="21.75" customHeight="1">
      <c r="C24" s="193" t="s">
        <v>91</v>
      </c>
      <c r="D24" s="200"/>
      <c r="E24" s="201">
        <f>VLOOKUP(E$13,'Tax Breakdown'!$C$11:$J$23,8,FALSE)*'Tax by Province'!E$14</f>
        <v>0</v>
      </c>
      <c r="F24" s="159"/>
    </row>
    <row r="25" ht="22.5" customHeight="1">
      <c r="C25" s="193" t="s">
        <v>92</v>
      </c>
      <c r="D25" s="202"/>
      <c r="E25" s="201">
        <f>SUM(E20:E24)</f>
        <v>0</v>
      </c>
    </row>
    <row r="26" ht="21.0" customHeight="1">
      <c r="C26" s="203"/>
      <c r="D26" s="191"/>
      <c r="E26" s="125"/>
    </row>
    <row r="27" ht="22.5" customHeight="1">
      <c r="C27" s="204" t="s">
        <v>93</v>
      </c>
      <c r="D27" s="205"/>
      <c r="E27" s="206">
        <f>E14+E15+E25</f>
        <v>0</v>
      </c>
    </row>
    <row r="28" ht="22.5" customHeight="1">
      <c r="C28" s="207" t="s">
        <v>94</v>
      </c>
      <c r="D28" s="205"/>
      <c r="E28" s="201">
        <f>E27-E14</f>
        <v>0</v>
      </c>
    </row>
    <row r="29" ht="27.0" customHeight="1">
      <c r="C29" s="207" t="s">
        <v>95</v>
      </c>
      <c r="D29" s="208"/>
      <c r="E29" s="209" t="str">
        <f>E28/E14</f>
        <v>#DIV/0!</v>
      </c>
    </row>
    <row r="30" ht="15.75" customHeight="1">
      <c r="C30" s="175"/>
      <c r="I30" s="159"/>
    </row>
    <row r="31" ht="15.75" customHeight="1">
      <c r="C31" s="175"/>
      <c r="I31" s="159"/>
    </row>
    <row r="32" ht="15.75" customHeight="1">
      <c r="C32" s="175"/>
      <c r="I32" s="159"/>
    </row>
    <row r="33" ht="15.75" customHeight="1">
      <c r="C33" s="175"/>
      <c r="I33" s="159"/>
    </row>
    <row r="34" ht="15.75" customHeight="1">
      <c r="C34" s="175"/>
      <c r="I34" s="159"/>
    </row>
    <row r="35" ht="15.75" customHeight="1">
      <c r="C35" s="175"/>
      <c r="I35" s="159"/>
    </row>
    <row r="36" ht="15.75" customHeight="1">
      <c r="C36" s="175"/>
      <c r="I36" s="159"/>
    </row>
    <row r="37" ht="15.75" customHeight="1">
      <c r="C37" s="175"/>
      <c r="I37" s="159"/>
    </row>
    <row r="38" ht="15.75" customHeight="1">
      <c r="C38" s="175"/>
      <c r="I38" s="159"/>
    </row>
    <row r="39" ht="15.75" customHeight="1">
      <c r="C39" s="175"/>
      <c r="I39" s="159"/>
    </row>
    <row r="40" ht="15.75" customHeight="1">
      <c r="C40" s="175"/>
      <c r="I40" s="159"/>
    </row>
    <row r="41" ht="15.75" customHeight="1">
      <c r="C41" s="175"/>
      <c r="I41" s="159"/>
    </row>
    <row r="42" ht="15.75" customHeight="1">
      <c r="C42" s="175"/>
      <c r="I42" s="159"/>
    </row>
    <row r="43" ht="15.75" customHeight="1">
      <c r="C43" s="175"/>
      <c r="I43" s="159"/>
    </row>
    <row r="44" ht="15.75" customHeight="1">
      <c r="C44" s="175"/>
      <c r="I44" s="159"/>
    </row>
    <row r="45" ht="15.75" customHeight="1">
      <c r="C45" s="175"/>
      <c r="I45" s="159"/>
    </row>
    <row r="46" ht="15.75" customHeight="1">
      <c r="C46" s="175"/>
      <c r="I46" s="159"/>
    </row>
    <row r="47" ht="15.75" customHeight="1">
      <c r="C47" s="175"/>
      <c r="I47" s="159"/>
    </row>
    <row r="48" ht="15.75" customHeight="1">
      <c r="C48" s="175"/>
      <c r="I48" s="159"/>
    </row>
    <row r="49" ht="15.75" customHeight="1">
      <c r="C49" s="175"/>
      <c r="I49" s="159"/>
    </row>
    <row r="50" ht="15.75" customHeight="1">
      <c r="C50" s="175"/>
      <c r="I50" s="159"/>
    </row>
    <row r="51" ht="15.75" customHeight="1">
      <c r="C51" s="175"/>
      <c r="I51" s="159"/>
    </row>
    <row r="52" ht="15.75" customHeight="1">
      <c r="C52" s="175"/>
      <c r="I52" s="159"/>
    </row>
    <row r="53" ht="15.75" customHeight="1">
      <c r="C53" s="175"/>
      <c r="I53" s="159"/>
    </row>
    <row r="54" ht="15.75" customHeight="1">
      <c r="C54" s="175"/>
      <c r="I54" s="159"/>
    </row>
    <row r="55" ht="15.75" customHeight="1">
      <c r="C55" s="175"/>
      <c r="I55" s="159"/>
    </row>
    <row r="56" ht="15.75" customHeight="1">
      <c r="C56" s="175"/>
      <c r="I56" s="159"/>
    </row>
    <row r="57" ht="15.75" customHeight="1">
      <c r="C57" s="175"/>
      <c r="I57" s="159"/>
    </row>
    <row r="58" ht="15.75" customHeight="1">
      <c r="C58" s="175"/>
      <c r="I58" s="159"/>
    </row>
    <row r="59" ht="15.75" customHeight="1">
      <c r="C59" s="175"/>
      <c r="I59" s="159"/>
    </row>
    <row r="60" ht="15.75" customHeight="1">
      <c r="C60" s="175"/>
      <c r="I60" s="159"/>
    </row>
    <row r="61" ht="15.75" customHeight="1">
      <c r="C61" s="175"/>
      <c r="I61" s="159"/>
    </row>
    <row r="62" ht="15.75" customHeight="1">
      <c r="C62" s="175"/>
      <c r="I62" s="159"/>
    </row>
    <row r="63" ht="15.75" customHeight="1">
      <c r="C63" s="175"/>
      <c r="I63" s="159"/>
    </row>
    <row r="64" ht="15.75" customHeight="1">
      <c r="C64" s="175"/>
      <c r="I64" s="159"/>
    </row>
    <row r="65" ht="15.75" customHeight="1">
      <c r="C65" s="175"/>
      <c r="I65" s="159"/>
    </row>
    <row r="66" ht="15.75" customHeight="1">
      <c r="C66" s="175"/>
      <c r="I66" s="159"/>
    </row>
    <row r="67" ht="15.75" customHeight="1">
      <c r="C67" s="175"/>
      <c r="I67" s="159"/>
    </row>
    <row r="68" ht="15.75" customHeight="1">
      <c r="C68" s="175"/>
      <c r="I68" s="159"/>
    </row>
    <row r="69" ht="15.75" customHeight="1">
      <c r="C69" s="175"/>
      <c r="I69" s="159"/>
    </row>
    <row r="70" ht="15.75" customHeight="1">
      <c r="C70" s="175"/>
      <c r="I70" s="159"/>
    </row>
    <row r="71" ht="15.75" customHeight="1">
      <c r="C71" s="175"/>
      <c r="I71" s="159"/>
    </row>
    <row r="72" ht="15.75" customHeight="1">
      <c r="C72" s="175"/>
      <c r="I72" s="159"/>
    </row>
    <row r="73" ht="15.75" customHeight="1">
      <c r="C73" s="175"/>
      <c r="I73" s="159"/>
    </row>
    <row r="74" ht="15.75" customHeight="1">
      <c r="C74" s="175"/>
      <c r="I74" s="159"/>
    </row>
    <row r="75" ht="15.75" customHeight="1">
      <c r="C75" s="175"/>
      <c r="I75" s="159"/>
    </row>
    <row r="76" ht="15.75" customHeight="1">
      <c r="C76" s="175"/>
      <c r="I76" s="159"/>
    </row>
    <row r="77" ht="15.75" customHeight="1">
      <c r="C77" s="175"/>
      <c r="I77" s="159"/>
    </row>
    <row r="78" ht="15.75" customHeight="1">
      <c r="C78" s="175"/>
      <c r="I78" s="159"/>
    </row>
    <row r="79" ht="15.75" customHeight="1">
      <c r="C79" s="175"/>
      <c r="I79" s="159"/>
    </row>
    <row r="80" ht="15.75" customHeight="1">
      <c r="C80" s="175"/>
      <c r="I80" s="159"/>
    </row>
    <row r="81" ht="15.75" customHeight="1">
      <c r="C81" s="175"/>
      <c r="I81" s="159"/>
    </row>
    <row r="82" ht="15.75" customHeight="1">
      <c r="C82" s="175"/>
      <c r="I82" s="159"/>
    </row>
    <row r="83" ht="15.75" customHeight="1">
      <c r="C83" s="175"/>
      <c r="I83" s="159"/>
    </row>
    <row r="84" ht="15.75" customHeight="1">
      <c r="C84" s="175"/>
      <c r="I84" s="159"/>
    </row>
    <row r="85" ht="15.75" customHeight="1">
      <c r="C85" s="175"/>
      <c r="I85" s="159"/>
    </row>
    <row r="86" ht="15.75" customHeight="1">
      <c r="C86" s="175"/>
      <c r="I86" s="159"/>
    </row>
    <row r="87" ht="15.75" customHeight="1">
      <c r="C87" s="175"/>
      <c r="I87" s="159"/>
    </row>
    <row r="88" ht="15.75" customHeight="1">
      <c r="C88" s="175"/>
      <c r="I88" s="159"/>
    </row>
    <row r="89" ht="15.75" customHeight="1">
      <c r="C89" s="175"/>
      <c r="I89" s="159"/>
    </row>
    <row r="90" ht="15.75" customHeight="1">
      <c r="C90" s="175"/>
      <c r="I90" s="159"/>
    </row>
    <row r="91" ht="15.75" customHeight="1">
      <c r="C91" s="175"/>
      <c r="I91" s="159"/>
    </row>
    <row r="92" ht="15.75" customHeight="1">
      <c r="C92" s="175"/>
      <c r="I92" s="159"/>
    </row>
    <row r="93" ht="15.75" customHeight="1">
      <c r="C93" s="175"/>
      <c r="I93" s="159"/>
    </row>
    <row r="94" ht="15.75" customHeight="1">
      <c r="C94" s="175"/>
      <c r="I94" s="159"/>
    </row>
    <row r="95" ht="15.75" customHeight="1">
      <c r="C95" s="175"/>
      <c r="I95" s="159"/>
    </row>
    <row r="96" ht="15.75" customHeight="1">
      <c r="C96" s="175"/>
      <c r="I96" s="159"/>
    </row>
    <row r="97" ht="15.75" customHeight="1">
      <c r="C97" s="175"/>
      <c r="I97" s="159"/>
    </row>
    <row r="98" ht="15.75" customHeight="1">
      <c r="C98" s="175"/>
      <c r="I98" s="159"/>
    </row>
    <row r="99" ht="15.75" customHeight="1">
      <c r="C99" s="175"/>
      <c r="I99" s="159"/>
    </row>
    <row r="100" ht="15.75" customHeight="1">
      <c r="C100" s="175"/>
      <c r="I100" s="159"/>
    </row>
    <row r="101" ht="15.75" customHeight="1">
      <c r="C101" s="175"/>
      <c r="I101" s="159"/>
    </row>
    <row r="102" ht="15.75" customHeight="1">
      <c r="C102" s="175"/>
      <c r="I102" s="159"/>
    </row>
    <row r="103" ht="15.75" customHeight="1">
      <c r="C103" s="175"/>
      <c r="I103" s="159"/>
    </row>
    <row r="104" ht="15.75" customHeight="1">
      <c r="C104" s="175"/>
      <c r="I104" s="159"/>
    </row>
    <row r="105" ht="15.75" customHeight="1">
      <c r="C105" s="175"/>
      <c r="I105" s="159"/>
    </row>
    <row r="106" ht="15.75" customHeight="1">
      <c r="C106" s="175"/>
      <c r="I106" s="159"/>
    </row>
    <row r="107" ht="15.75" customHeight="1">
      <c r="C107" s="175"/>
      <c r="I107" s="159"/>
    </row>
    <row r="108" ht="15.75" customHeight="1">
      <c r="C108" s="175"/>
      <c r="I108" s="159"/>
    </row>
    <row r="109" ht="15.75" customHeight="1">
      <c r="C109" s="175"/>
      <c r="I109" s="159"/>
    </row>
    <row r="110" ht="15.75" customHeight="1">
      <c r="C110" s="175"/>
      <c r="I110" s="159"/>
    </row>
    <row r="111" ht="15.75" customHeight="1">
      <c r="C111" s="175"/>
      <c r="I111" s="159"/>
    </row>
    <row r="112" ht="15.75" customHeight="1">
      <c r="C112" s="175"/>
      <c r="I112" s="159"/>
    </row>
    <row r="113" ht="15.75" customHeight="1">
      <c r="C113" s="175"/>
      <c r="I113" s="159"/>
    </row>
    <row r="114" ht="15.75" customHeight="1">
      <c r="C114" s="175"/>
      <c r="I114" s="159"/>
    </row>
    <row r="115" ht="15.75" customHeight="1">
      <c r="C115" s="175"/>
      <c r="I115" s="159"/>
    </row>
    <row r="116" ht="15.75" customHeight="1">
      <c r="C116" s="175"/>
      <c r="I116" s="159"/>
    </row>
    <row r="117" ht="15.75" customHeight="1">
      <c r="C117" s="175"/>
      <c r="I117" s="159"/>
    </row>
    <row r="118" ht="15.75" customHeight="1">
      <c r="C118" s="175"/>
      <c r="I118" s="159"/>
    </row>
    <row r="119" ht="15.75" customHeight="1">
      <c r="C119" s="175"/>
      <c r="I119" s="159"/>
    </row>
    <row r="120" ht="15.75" customHeight="1">
      <c r="C120" s="175"/>
      <c r="I120" s="159"/>
    </row>
    <row r="121" ht="15.75" customHeight="1">
      <c r="C121" s="175"/>
      <c r="I121" s="159"/>
    </row>
    <row r="122" ht="15.75" customHeight="1">
      <c r="C122" s="175"/>
      <c r="I122" s="159"/>
    </row>
    <row r="123" ht="15.75" customHeight="1">
      <c r="C123" s="175"/>
      <c r="I123" s="159"/>
    </row>
    <row r="124" ht="15.75" customHeight="1">
      <c r="C124" s="175"/>
      <c r="I124" s="159"/>
    </row>
    <row r="125" ht="15.75" customHeight="1">
      <c r="C125" s="175"/>
      <c r="I125" s="159"/>
    </row>
    <row r="126" ht="15.75" customHeight="1">
      <c r="C126" s="175"/>
      <c r="I126" s="159"/>
    </row>
    <row r="127" ht="15.75" customHeight="1">
      <c r="C127" s="175"/>
      <c r="I127" s="159"/>
    </row>
    <row r="128" ht="15.75" customHeight="1">
      <c r="C128" s="175"/>
      <c r="I128" s="159"/>
    </row>
    <row r="129" ht="15.75" customHeight="1">
      <c r="C129" s="175"/>
      <c r="I129" s="159"/>
    </row>
    <row r="130" ht="15.75" customHeight="1">
      <c r="C130" s="175"/>
      <c r="I130" s="159"/>
    </row>
    <row r="131" ht="15.75" customHeight="1">
      <c r="C131" s="175"/>
      <c r="I131" s="159"/>
    </row>
    <row r="132" ht="15.75" customHeight="1">
      <c r="C132" s="175"/>
      <c r="I132" s="159"/>
    </row>
    <row r="133" ht="15.75" customHeight="1">
      <c r="C133" s="175"/>
      <c r="I133" s="159"/>
    </row>
    <row r="134" ht="15.75" customHeight="1">
      <c r="C134" s="175"/>
      <c r="I134" s="159"/>
    </row>
    <row r="135" ht="15.75" customHeight="1">
      <c r="C135" s="175"/>
      <c r="I135" s="159"/>
    </row>
    <row r="136" ht="15.75" customHeight="1">
      <c r="C136" s="175"/>
      <c r="I136" s="159"/>
    </row>
    <row r="137" ht="15.75" customHeight="1">
      <c r="C137" s="175"/>
      <c r="I137" s="159"/>
    </row>
    <row r="138" ht="15.75" customHeight="1">
      <c r="C138" s="175"/>
      <c r="I138" s="159"/>
    </row>
    <row r="139" ht="15.75" customHeight="1">
      <c r="C139" s="175"/>
      <c r="I139" s="159"/>
    </row>
    <row r="140" ht="15.75" customHeight="1">
      <c r="C140" s="175"/>
      <c r="I140" s="159"/>
    </row>
    <row r="141" ht="15.75" customHeight="1">
      <c r="C141" s="175"/>
      <c r="I141" s="159"/>
    </row>
    <row r="142" ht="15.75" customHeight="1">
      <c r="C142" s="175"/>
      <c r="I142" s="159"/>
    </row>
    <row r="143" ht="15.75" customHeight="1">
      <c r="C143" s="175"/>
      <c r="I143" s="159"/>
    </row>
    <row r="144" ht="15.75" customHeight="1">
      <c r="C144" s="175"/>
      <c r="I144" s="159"/>
    </row>
    <row r="145" ht="15.75" customHeight="1">
      <c r="C145" s="175"/>
      <c r="I145" s="159"/>
    </row>
    <row r="146" ht="15.75" customHeight="1">
      <c r="C146" s="175"/>
      <c r="I146" s="159"/>
    </row>
    <row r="147" ht="15.75" customHeight="1">
      <c r="C147" s="175"/>
      <c r="I147" s="159"/>
    </row>
    <row r="148" ht="15.75" customHeight="1">
      <c r="C148" s="175"/>
      <c r="I148" s="159"/>
    </row>
    <row r="149" ht="15.75" customHeight="1">
      <c r="C149" s="175"/>
      <c r="I149" s="159"/>
    </row>
    <row r="150" ht="15.75" customHeight="1">
      <c r="C150" s="175"/>
      <c r="I150" s="159"/>
    </row>
    <row r="151" ht="15.75" customHeight="1">
      <c r="C151" s="175"/>
      <c r="I151" s="159"/>
    </row>
    <row r="152" ht="15.75" customHeight="1">
      <c r="C152" s="175"/>
      <c r="I152" s="159"/>
    </row>
    <row r="153" ht="15.75" customHeight="1">
      <c r="C153" s="175"/>
      <c r="I153" s="159"/>
    </row>
    <row r="154" ht="15.75" customHeight="1">
      <c r="C154" s="175"/>
      <c r="I154" s="159"/>
    </row>
    <row r="155" ht="15.75" customHeight="1">
      <c r="C155" s="175"/>
      <c r="I155" s="159"/>
    </row>
    <row r="156" ht="15.75" customHeight="1">
      <c r="C156" s="175"/>
      <c r="I156" s="159"/>
    </row>
    <row r="157" ht="15.75" customHeight="1">
      <c r="C157" s="175"/>
      <c r="I157" s="159"/>
    </row>
    <row r="158" ht="15.75" customHeight="1">
      <c r="C158" s="175"/>
      <c r="I158" s="159"/>
    </row>
    <row r="159" ht="15.75" customHeight="1">
      <c r="C159" s="175"/>
      <c r="I159" s="159"/>
    </row>
    <row r="160" ht="15.75" customHeight="1">
      <c r="C160" s="175"/>
      <c r="I160" s="159"/>
    </row>
    <row r="161" ht="15.75" customHeight="1">
      <c r="C161" s="175"/>
      <c r="I161" s="159"/>
    </row>
    <row r="162" ht="15.75" customHeight="1">
      <c r="C162" s="175"/>
      <c r="I162" s="159"/>
    </row>
    <row r="163" ht="15.75" customHeight="1">
      <c r="C163" s="175"/>
      <c r="I163" s="159"/>
    </row>
    <row r="164" ht="15.75" customHeight="1">
      <c r="C164" s="175"/>
      <c r="I164" s="159"/>
    </row>
    <row r="165" ht="15.75" customHeight="1">
      <c r="C165" s="175"/>
      <c r="I165" s="159"/>
    </row>
    <row r="166" ht="15.75" customHeight="1">
      <c r="C166" s="175"/>
      <c r="I166" s="159"/>
    </row>
    <row r="167" ht="15.75" customHeight="1">
      <c r="C167" s="175"/>
      <c r="I167" s="159"/>
    </row>
    <row r="168" ht="15.75" customHeight="1">
      <c r="C168" s="175"/>
      <c r="I168" s="159"/>
    </row>
    <row r="169" ht="15.75" customHeight="1">
      <c r="C169" s="175"/>
      <c r="I169" s="159"/>
    </row>
    <row r="170" ht="15.75" customHeight="1">
      <c r="C170" s="175"/>
      <c r="I170" s="159"/>
    </row>
    <row r="171" ht="15.75" customHeight="1">
      <c r="C171" s="175"/>
      <c r="I171" s="159"/>
    </row>
    <row r="172" ht="15.75" customHeight="1">
      <c r="C172" s="175"/>
      <c r="I172" s="159"/>
    </row>
    <row r="173" ht="15.75" customHeight="1">
      <c r="C173" s="175"/>
      <c r="I173" s="159"/>
    </row>
    <row r="174" ht="15.75" customHeight="1">
      <c r="C174" s="175"/>
      <c r="I174" s="159"/>
    </row>
    <row r="175" ht="15.75" customHeight="1">
      <c r="C175" s="175"/>
      <c r="I175" s="159"/>
    </row>
    <row r="176" ht="15.75" customHeight="1">
      <c r="C176" s="175"/>
      <c r="I176" s="159"/>
    </row>
    <row r="177" ht="15.75" customHeight="1">
      <c r="C177" s="175"/>
      <c r="I177" s="159"/>
    </row>
    <row r="178" ht="15.75" customHeight="1">
      <c r="C178" s="175"/>
      <c r="I178" s="159"/>
    </row>
    <row r="179" ht="15.75" customHeight="1">
      <c r="C179" s="175"/>
      <c r="I179" s="159"/>
    </row>
    <row r="180" ht="15.75" customHeight="1">
      <c r="C180" s="175"/>
      <c r="I180" s="159"/>
    </row>
    <row r="181" ht="15.75" customHeight="1">
      <c r="C181" s="175"/>
      <c r="I181" s="159"/>
    </row>
    <row r="182" ht="15.75" customHeight="1">
      <c r="C182" s="175"/>
      <c r="I182" s="159"/>
    </row>
    <row r="183" ht="15.75" customHeight="1">
      <c r="C183" s="175"/>
      <c r="I183" s="159"/>
    </row>
    <row r="184" ht="15.75" customHeight="1">
      <c r="C184" s="175"/>
      <c r="I184" s="159"/>
    </row>
    <row r="185" ht="15.75" customHeight="1">
      <c r="C185" s="175"/>
      <c r="I185" s="159"/>
    </row>
    <row r="186" ht="15.75" customHeight="1">
      <c r="C186" s="175"/>
      <c r="I186" s="159"/>
    </row>
    <row r="187" ht="15.75" customHeight="1">
      <c r="C187" s="175"/>
      <c r="I187" s="159"/>
    </row>
    <row r="188" ht="15.75" customHeight="1">
      <c r="C188" s="175"/>
      <c r="I188" s="159"/>
    </row>
    <row r="189" ht="15.75" customHeight="1">
      <c r="C189" s="175"/>
      <c r="I189" s="159"/>
    </row>
    <row r="190" ht="15.75" customHeight="1">
      <c r="C190" s="175"/>
      <c r="I190" s="159"/>
    </row>
    <row r="191" ht="15.75" customHeight="1">
      <c r="C191" s="175"/>
      <c r="I191" s="159"/>
    </row>
    <row r="192" ht="15.75" customHeight="1">
      <c r="C192" s="175"/>
      <c r="I192" s="159"/>
    </row>
    <row r="193" ht="15.75" customHeight="1">
      <c r="C193" s="175"/>
      <c r="I193" s="159"/>
    </row>
    <row r="194" ht="15.75" customHeight="1">
      <c r="C194" s="175"/>
      <c r="I194" s="159"/>
    </row>
    <row r="195" ht="15.75" customHeight="1">
      <c r="C195" s="175"/>
      <c r="I195" s="159"/>
    </row>
    <row r="196" ht="15.75" customHeight="1">
      <c r="C196" s="175"/>
      <c r="I196" s="159"/>
    </row>
    <row r="197" ht="15.75" customHeight="1">
      <c r="C197" s="175"/>
      <c r="I197" s="159"/>
    </row>
    <row r="198" ht="15.75" customHeight="1">
      <c r="C198" s="175"/>
      <c r="I198" s="159"/>
    </row>
    <row r="199" ht="15.75" customHeight="1">
      <c r="C199" s="175"/>
      <c r="I199" s="159"/>
    </row>
    <row r="200" ht="15.75" customHeight="1">
      <c r="C200" s="175"/>
      <c r="I200" s="159"/>
    </row>
    <row r="201" ht="15.75" customHeight="1">
      <c r="C201" s="175"/>
      <c r="I201" s="159"/>
    </row>
    <row r="202" ht="15.75" customHeight="1">
      <c r="C202" s="175"/>
      <c r="I202" s="159"/>
    </row>
    <row r="203" ht="15.75" customHeight="1">
      <c r="C203" s="175"/>
      <c r="I203" s="159"/>
    </row>
    <row r="204" ht="15.75" customHeight="1">
      <c r="C204" s="175"/>
      <c r="I204" s="159"/>
    </row>
    <row r="205" ht="15.75" customHeight="1">
      <c r="C205" s="175"/>
      <c r="I205" s="159"/>
    </row>
    <row r="206" ht="15.75" customHeight="1">
      <c r="C206" s="175"/>
      <c r="I206" s="159"/>
    </row>
    <row r="207" ht="15.75" customHeight="1">
      <c r="C207" s="175"/>
      <c r="I207" s="159"/>
    </row>
    <row r="208" ht="15.75" customHeight="1">
      <c r="C208" s="175"/>
      <c r="I208" s="159"/>
    </row>
    <row r="209" ht="15.75" customHeight="1">
      <c r="C209" s="175"/>
      <c r="I209" s="159"/>
    </row>
    <row r="210" ht="15.75" customHeight="1">
      <c r="C210" s="175"/>
      <c r="I210" s="159"/>
    </row>
    <row r="211" ht="15.75" customHeight="1">
      <c r="C211" s="175"/>
      <c r="I211" s="159"/>
    </row>
    <row r="212" ht="15.75" customHeight="1">
      <c r="C212" s="175"/>
      <c r="I212" s="159"/>
    </row>
    <row r="213" ht="15.75" customHeight="1">
      <c r="C213" s="175"/>
      <c r="I213" s="159"/>
    </row>
    <row r="214" ht="15.75" customHeight="1">
      <c r="C214" s="175"/>
      <c r="I214" s="159"/>
    </row>
    <row r="215" ht="15.75" customHeight="1">
      <c r="C215" s="175"/>
      <c r="I215" s="159"/>
    </row>
    <row r="216" ht="15.75" customHeight="1">
      <c r="C216" s="175"/>
      <c r="I216" s="159"/>
    </row>
    <row r="217" ht="15.75" customHeight="1">
      <c r="C217" s="175"/>
      <c r="I217" s="159"/>
    </row>
    <row r="218" ht="15.75" customHeight="1">
      <c r="C218" s="175"/>
      <c r="I218" s="159"/>
    </row>
    <row r="219" ht="15.75" customHeight="1">
      <c r="C219" s="175"/>
      <c r="I219" s="159"/>
    </row>
    <row r="220" ht="15.75" customHeight="1">
      <c r="C220" s="175"/>
      <c r="I220" s="159"/>
    </row>
    <row r="221" ht="15.75" customHeight="1">
      <c r="C221" s="175"/>
      <c r="I221" s="159"/>
    </row>
    <row r="222" ht="15.75" customHeight="1">
      <c r="C222" s="175"/>
      <c r="I222" s="159"/>
    </row>
    <row r="223" ht="15.75" customHeight="1">
      <c r="C223" s="175"/>
      <c r="I223" s="159"/>
    </row>
    <row r="224" ht="15.75" customHeight="1">
      <c r="C224" s="175"/>
      <c r="I224" s="159"/>
    </row>
    <row r="225" ht="15.75" customHeight="1">
      <c r="C225" s="175"/>
      <c r="I225" s="159"/>
    </row>
    <row r="226" ht="15.75" customHeight="1">
      <c r="C226" s="175"/>
      <c r="I226" s="159"/>
    </row>
    <row r="227" ht="15.75" customHeight="1">
      <c r="C227" s="175"/>
      <c r="I227" s="159"/>
    </row>
    <row r="228" ht="15.75" customHeight="1">
      <c r="C228" s="175"/>
      <c r="I228" s="159"/>
    </row>
    <row r="229" ht="15.75" customHeight="1">
      <c r="C229" s="175"/>
      <c r="I229" s="159"/>
    </row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C7:E7"/>
  </mergeCells>
  <dataValidations>
    <dataValidation type="list" allowBlank="1" sqref="E12:E13">
      <formula1>"BC,AB,SK,MB,ON,NB,NS,PE,NF,YT,NT,NU,QC"</formula1>
    </dataValidation>
  </dataValidations>
  <printOptions/>
  <pageMargins bottom="0.75" footer="0.0" header="0.0" left="0.7" right="0.7" top="0.75"/>
  <pageSetup scale="80" orientation="portrait"/>
  <drawing r:id="rId1"/>
</worksheet>
</file>